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d57d3e2e9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5d0e229db1824c1a"/>
    <x:sheet xmlns:r="http://schemas.openxmlformats.org/officeDocument/2006/relationships" name="Pools" sheetId="2" r:id="Rceac12c59353497d"/>
    <x:sheet xmlns:r="http://schemas.openxmlformats.org/officeDocument/2006/relationships" name="Seeding" sheetId="3" r:id="R6cde1093e0224081"/>
    <x:sheet xmlns:r="http://schemas.openxmlformats.org/officeDocument/2006/relationships" name="Results" sheetId="4" r:id="R87e0571636434e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0.000%"/>
    <x:numFmt numFmtId="202" formatCode="mm/dd/yyyy"/>
    <x:numFmt numFmtId="203" formatCode="h:mm AM/PM"/>
  </x:numFmts>
  <x:fonts count="5">
    <x:font>
      <x:sz val="11"/>
      <x:name val="Carlito"/>
    </x:font>
    <x:font>
      <x:sz val="11"/>
      <x:color rgb="FF172B3A"/>
      <x:name val="Arial"/>
    </x:font>
    <x:font>
      <x:b/>
      <x:sz val="16"/>
      <x:color rgb="FF20364D"/>
      <x:name val="Arial"/>
    </x:font>
    <x:font>
      <x:b/>
      <x:sz val="11"/>
      <x:color rgb="FFFFFFFF"/>
      <x:name val="Arial"/>
    </x:font>
    <x:font>
      <x:b/>
      <x:sz val="11"/>
      <x:color rgb="FF17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64D"/>
      </x:patternFill>
    </x:fill>
    <x:fill>
      <x:patternFill patternType="solid">
        <x:fgColor rgb="FFF0F4F7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203" fontId="1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dce148ed64830" /><Relationship Type="http://schemas.openxmlformats.org/officeDocument/2006/relationships/theme" Target="/xl/theme/theme1.xml" Id="Rf1b087d292e64a7f" /><Relationship Type="http://schemas.openxmlformats.org/officeDocument/2006/relationships/sharedStrings" Target="/xl/sharedStrings.xml" Id="Re4bfc8f7e3f54dd4" /><Relationship Type="http://schemas.openxmlformats.org/officeDocument/2006/relationships/worksheet" Target="/xl/worksheets/sheet1.xml" Id="R5d0e229db1824c1a" /><Relationship Type="http://schemas.openxmlformats.org/officeDocument/2006/relationships/worksheet" Target="/xl/worksheets/sheet2.xml" Id="Rceac12c59353497d" /><Relationship Type="http://schemas.openxmlformats.org/officeDocument/2006/relationships/worksheet" Target="/xl/worksheets/sheet3.xml" Id="R6cde1093e0224081" /><Relationship Type="http://schemas.openxmlformats.org/officeDocument/2006/relationships/worksheet" Target="/xl/worksheets/sheet4.xml" Id="R87e0571636434e23" /></Relationships>
</file>

<file path=xl/tables/table1.xml><?xml version="1.0" encoding="utf-8"?>
<x:table xmlns:x="http://schemas.openxmlformats.org/spreadsheetml/2006/main" id="4" name="PoolSchedule" displayName="PoolSchedule" ref="A10:J87" headerRowCount="1" totalsRowCount="0" totalsRowShown="0">
  <x:tableColumns count="10">
    <x:tableColumn id="1" name="Division"/>
    <x:tableColumn id="2" name="Pool"/>
    <x:tableColumn id="3" name="Slot"/>
    <x:tableColumn id="4" name="Start"/>
    <x:tableColumn id="5" name="Field"/>
    <x:tableColumn id="6" name="Seed A"/>
    <x:tableColumn id="7" name="Team A"/>
    <x:tableColumn id="8" name="Seed B"/>
    <x:tableColumn id="9" name="Team B"/>
    <x:tableColumn id="1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3" name="PoolAssignments" displayName="PoolAssignments" ref="A8:J22" headerRowCount="1" totalsRowCount="0" totalsRowShown="0">
  <x:tableColumns count="10">
    <x:tableColumn id="1" name="Division"/>
    <x:tableColumn id="2" name="Pool"/>
    <x:tableColumn id="3" name="Teams"/>
    <x:tableColumn id="4" name="Seed A"/>
    <x:tableColumn id="5" name="Seed B"/>
    <x:tableColumn id="6" name="Seed C"/>
    <x:tableColumn id="7" name="Seed D"/>
    <x:tableColumn id="8" name="Seed E"/>
    <x:tableColumn id="9" name="Seed F"/>
    <x:tableColumn id="10" name="Fiel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Seeds" displayName="Seeds" ref="A9:L86" headerRowCount="1" totalsRowCount="0" totalsRowShown="0">
  <x:tableColumns count="12">
    <x:tableColumn id="1" name="Division"/>
    <x:tableColumn id="2" name="Seed"/>
    <x:tableColumn id="3" name="Pool"/>
    <x:tableColumn id="4" name="Team"/>
    <x:tableColumn id="5" name="W"/>
    <x:tableColumn id="6" name="L"/>
    <x:tableColumn id="7" name="T"/>
    <x:tableColumn id="8" name="GP"/>
    <x:tableColumn id="9" name="Ranking %"/>
    <x:tableColumn id="10" name="RA"/>
    <x:tableColumn id="11" name="RS"/>
    <x:tableColumn id="12" name="Tiebreak group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1" name="CompletedResults" displayName="CompletedResults" ref="A9:J292" headerRowCount="1" totalsRowCount="0" totalsRowShown="0">
  <x:tableColumns count="10">
    <x:tableColumn id="1" name="Division"/>
    <x:tableColumn id="2" name="Date"/>
    <x:tableColumn id="3" name="Away team"/>
    <x:tableColumn id="4" name="Away runs"/>
    <x:tableColumn id="5" name="Home team"/>
    <x:tableColumn id="6" name="Home runs"/>
    <x:tableColumn id="7" name="Status"/>
    <x:tableColumn id="8" name="Winner"/>
    <x:tableColumn id="9" name="Loser"/>
    <x:tableColumn id="10" name="Ti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c754a2b85d41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bd88d4df2d543a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72001a94e16430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52392fdb6e84729" /></Relationships>
</file>

<file path=xl/worksheets/sheet1.xml><?xml version="1.0" encoding="utf-8"?>
<x:worksheet xmlns:x="http://schemas.openxmlformats.org/spreadsheetml/2006/main">
  <x:sheetPr>
    <x:tabColor rgb="FF20364D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8" hidden="0" customWidth="1"/>
    <x:col min="3" max="3" width="8" hidden="0" customWidth="1"/>
    <x:col min="4" max="4" width="15" hidden="0" customWidth="1"/>
    <x:col min="5" max="5" width="40" hidden="0" customWidth="1"/>
    <x:col min="6" max="6" width="10" hidden="0" customWidth="1"/>
    <x:col min="7" max="7" width="49" hidden="0" customWidth="1"/>
    <x:col min="8" max="8" width="10" hidden="0" customWidth="1"/>
    <x:col min="9" max="9" width="49" hidden="0" customWidth="1"/>
    <x:col min="10" max="10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Pool Day - Oct 17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Date</x:v>
      </x:c>
      <x:c r="B4" s="18" t="d">
        <x:v>2026-10-17T12:00:00.000Z</x:v>
      </x:c>
      <x:c r="C4" s="2"/>
      <x:c r="D4" s="2" t="str">
        <x:v>77 games. Every team plays twice, against different opponents. All times Eastern.</x:v>
      </x:c>
      <x:c r="E4" s="2"/>
      <x:c r="F4" s="2"/>
      <x:c r="G4" s="2"/>
      <x:c r="H4" s="2"/>
      <x:c r="I4" s="2"/>
      <x:c r="J4" s="2"/>
    </x:row>
    <x:row r="5" ht="23" customHeight="1">
      <x:c r="A5" s="2" t="str">
        <x:v>First start</x:v>
      </x:c>
      <x:c r="B5" s="19" t="n">
        <x:v>0.3541666666666667</x:v>
      </x:c>
      <x:c r="C5" s="2"/>
      <x:c r="D5" s="2" t="str">
        <x:v>14 distinct locked fields assigned. See Pools, column J.</x:v>
      </x:c>
      <x:c r="E5" s="2"/>
      <x:c r="F5" s="2"/>
      <x:c r="G5" s="2"/>
      <x:c r="H5" s="2"/>
      <x:c r="I5" s="2"/>
      <x:c r="J5" s="2"/>
    </x:row>
    <x:row r="6" ht="23" customHeight="1">
      <x:c r="A6" s="2" t="str">
        <x:v>Slot minutes</x:v>
      </x:c>
      <x:c r="B6" s="14" t="n">
        <x:v>120</x:v>
      </x:c>
      <x:c r="C6" s="2"/>
      <x:c r="D6" s="2" t="str">
        <x:v>Yellow cells are editable. Slot length is provisional; seed numbers are division-wide.</x:v>
      </x:c>
      <x:c r="E6" s="2"/>
      <x:c r="F6" s="2"/>
      <x:c r="G6" s="2"/>
      <x:c r="H6" s="2"/>
      <x:c r="I6" s="2"/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 t="str">
        <x:v>16U/18U Eastside and AYBA teams start at 8:30 AM. Provisional October 15 seeds; home/away designations pending.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8" customHeight="1">
      <x:c r="A10" s="6" t="str">
        <x:v>Division</x:v>
      </x:c>
      <x:c r="B10" s="6" t="str">
        <x:v>Pool</x:v>
      </x:c>
      <x:c r="C10" s="6" t="str">
        <x:v>Slot</x:v>
      </x:c>
      <x:c r="D10" s="6" t="str">
        <x:v>Start</x:v>
      </x:c>
      <x:c r="E10" s="6" t="str">
        <x:v>Field</x:v>
      </x:c>
      <x:c r="F10" s="6" t="str">
        <x:v>Seed A</x:v>
      </x:c>
      <x:c r="G10" s="6" t="str">
        <x:v>Team A</x:v>
      </x:c>
      <x:c r="H10" s="6" t="str">
        <x:v>Seed B</x:v>
      </x:c>
      <x:c r="I10" s="6" t="str">
        <x:v>Team B</x:v>
      </x:c>
      <x:c r="J10" s="6" t="str">
        <x:v>Notes</x:v>
      </x:c>
    </x:row>
    <x:row r="11" ht="23" customHeight="1">
      <x:c r="A11" s="8" t="str">
        <x:v>14U</x:v>
      </x:c>
      <x:c r="B11" s="21" t="n">
        <x:v>1</x:v>
      </x:c>
      <x:c r="C11" s="21" t="n">
        <x:v>1</x:v>
      </x:c>
      <x:c r="D11" s="22" t="n">
        <x:f>$B$5+(C11-1)*$B$6/1440</x:f>
        <x:v>0.3541666666666667</x:v>
      </x:c>
      <x:c r="E11" s="8" t="str">
        <x:f>'Pools'!J9</x:f>
        <x:v>Harrison Park Field 2</x:v>
      </x:c>
      <x:c r="F11" s="21" t="n">
        <x:f>'Seeding'!B23</x:f>
        <x:v>14</x:v>
      </x:c>
      <x:c r="G11" s="8" t="str">
        <x:f>'Seeding'!D23</x:f>
        <x:v>14u - Smyrna Dunbeck</x:v>
      </x:c>
      <x:c r="H11" s="21" t="n">
        <x:f>'Seeding'!B38</x:f>
        <x:v>29</x:v>
      </x:c>
      <x:c r="I11" s="8" t="str">
        <x:f>'Seeding'!D38</x:f>
        <x:v>14U - Eastside Party Animals</x:v>
      </x:c>
      <x:c r="J11" s="8" t="str">
        <x:v>Max 1-slot break</x:v>
      </x:c>
    </x:row>
    <x:row r="12" ht="23" customHeight="1">
      <x:c r="A12" s="2" t="str">
        <x:v>14U</x:v>
      </x:c>
      <x:c r="B12" s="23" t="n">
        <x:v>1</x:v>
      </x:c>
      <x:c r="C12" s="23" t="n">
        <x:v>2</x:v>
      </x:c>
      <x:c r="D12" s="24" t="n">
        <x:f>$B$5+(C12-1)*$B$6/1440</x:f>
        <x:v>0.4375</x:v>
      </x:c>
      <x:c r="E12" s="2" t="str">
        <x:f>'Pools'!J9</x:f>
        <x:v>Harrison Park Field 2</x:v>
      </x:c>
      <x:c r="F12" s="23" t="n">
        <x:f>'Seeding'!B10</x:f>
        <x:v>1</x:v>
      </x:c>
      <x:c r="G12" s="2" t="str">
        <x:f>'Seeding'!D10</x:f>
        <x:v>14U02 - SP Slammers - Rosecrans</x:v>
      </x:c>
      <x:c r="H12" s="23" t="n">
        <x:f>'Seeding'!B38</x:f>
        <x:v>29</x:v>
      </x:c>
      <x:c r="I12" s="2" t="str">
        <x:f>'Seeding'!D38</x:f>
        <x:v>14U - Eastside Party Animals</x:v>
      </x:c>
      <x:c r="J12" s="2" t="str"/>
    </x:row>
    <x:row r="13" ht="23" customHeight="1">
      <x:c r="A13" s="8" t="str">
        <x:v>14U</x:v>
      </x:c>
      <x:c r="B13" s="21" t="n">
        <x:v>1</x:v>
      </x:c>
      <x:c r="C13" s="21" t="n">
        <x:v>3</x:v>
      </x:c>
      <x:c r="D13" s="22" t="n">
        <x:f>$B$5+(C13-1)*$B$6/1440</x:f>
        <x:v>0.5208333333333334</x:v>
      </x:c>
      <x:c r="E13" s="8" t="str">
        <x:f>'Pools'!J9</x:f>
        <x:v>Harrison Park Field 2</x:v>
      </x:c>
      <x:c r="F13" s="21" t="n">
        <x:f>'Seeding'!B23</x:f>
        <x:v>14</x:v>
      </x:c>
      <x:c r="G13" s="8" t="str">
        <x:f>'Seeding'!D23</x:f>
        <x:v>14u - Smyrna Dunbeck</x:v>
      </x:c>
      <x:c r="H13" s="21" t="n">
        <x:f>'Seeding'!B24</x:f>
        <x:v>15</x:v>
      </x:c>
      <x:c r="I13" s="8" t="str">
        <x:f>'Seeding'!D24</x:f>
        <x:v>14U - Eastside Coastal Chaos</x:v>
      </x:c>
      <x:c r="J13" s="8" t="str"/>
    </x:row>
    <x:row r="14" ht="23" customHeight="1">
      <x:c r="A14" s="2" t="str">
        <x:v>14U</x:v>
      </x:c>
      <x:c r="B14" s="23" t="n">
        <x:v>1</x:v>
      </x:c>
      <x:c r="C14" s="23" t="n">
        <x:v>4</x:v>
      </x:c>
      <x:c r="D14" s="24" t="n">
        <x:f>$B$5+(C14-1)*$B$6/1440</x:f>
        <x:v>0.6041666666666667</x:v>
      </x:c>
      <x:c r="E14" s="2" t="str">
        <x:f>'Pools'!J9</x:f>
        <x:v>Harrison Park Field 2</x:v>
      </x:c>
      <x:c r="F14" s="23" t="n">
        <x:f>'Seeding'!B10</x:f>
        <x:v>1</x:v>
      </x:c>
      <x:c r="G14" s="2" t="str">
        <x:f>'Seeding'!D10</x:f>
        <x:v>14U02 - SP Slammers - Rosecrans</x:v>
      </x:c>
      <x:c r="H14" s="23" t="n">
        <x:f>'Seeding'!B37</x:f>
        <x:v>28</x:v>
      </x:c>
      <x:c r="I14" s="2" t="str">
        <x:f>'Seeding'!D37</x:f>
        <x:v>14U Hobgood Ghost Peppers</x:v>
      </x:c>
      <x:c r="J14" s="2" t="str"/>
    </x:row>
    <x:row r="15" ht="23" customHeight="1">
      <x:c r="A15" s="8" t="str">
        <x:v>14U</x:v>
      </x:c>
      <x:c r="B15" s="21" t="n">
        <x:v>1</x:v>
      </x:c>
      <x:c r="C15" s="21" t="n">
        <x:v>5</x:v>
      </x:c>
      <x:c r="D15" s="22" t="n">
        <x:f>$B$5+(C15-1)*$B$6/1440</x:f>
        <x:v>0.6875</x:v>
      </x:c>
      <x:c r="E15" s="8" t="str">
        <x:f>'Pools'!J9</x:f>
        <x:v>Harrison Park Field 2</x:v>
      </x:c>
      <x:c r="F15" s="21" t="n">
        <x:f>'Seeding'!B24</x:f>
        <x:v>15</x:v>
      </x:c>
      <x:c r="G15" s="8" t="str">
        <x:f>'Seeding'!D24</x:f>
        <x:v>14U - Eastside Coastal Chaos</x:v>
      </x:c>
      <x:c r="H15" s="21" t="n">
        <x:f>'Seeding'!B37</x:f>
        <x:v>28</x:v>
      </x:c>
      <x:c r="I15" s="8" t="str">
        <x:f>'Seeding'!D37</x:f>
        <x:v>14U Hobgood Ghost Peppers</x:v>
      </x:c>
      <x:c r="J15" s="8" t="str"/>
    </x:row>
    <x:row r="16" ht="23" customHeight="1">
      <x:c r="A16" s="2" t="str">
        <x:v>14U</x:v>
      </x:c>
      <x:c r="B16" s="23" t="n">
        <x:v>2</x:v>
      </x:c>
      <x:c r="C16" s="23" t="n">
        <x:v>1</x:v>
      </x:c>
      <x:c r="D16" s="24" t="n">
        <x:f>$B$5+(C16-1)*$B$6/1440</x:f>
        <x:v>0.3541666666666667</x:v>
      </x:c>
      <x:c r="E16" s="2" t="str">
        <x:f>'Pools'!J10</x:f>
        <x:v>Acworth Complex Field 3</x:v>
      </x:c>
      <x:c r="F16" s="23" t="n">
        <x:f>'Seeding'!B25</x:f>
        <x:v>16</x:v>
      </x:c>
      <x:c r="G16" s="2" t="str">
        <x:f>'Seeding'!D25</x:f>
        <x:v>14U09 - SP Otters - Harmon</x:v>
      </x:c>
      <x:c r="H16" s="23" t="n">
        <x:f>'Seeding'!B39</x:f>
        <x:v>30</x:v>
      </x:c>
      <x:c r="I16" s="2" t="str">
        <x:f>'Seeding'!D39</x:f>
        <x:v>14U Hopewell Yellow Jackets</x:v>
      </x:c>
      <x:c r="J16" s="2" t="str">
        <x:v>Max 1-slot break</x:v>
      </x:c>
    </x:row>
    <x:row r="17" ht="23" customHeight="1">
      <x:c r="A17" s="8" t="str">
        <x:v>14U</x:v>
      </x:c>
      <x:c r="B17" s="21" t="n">
        <x:v>2</x:v>
      </x:c>
      <x:c r="C17" s="21" t="n">
        <x:v>2</x:v>
      </x:c>
      <x:c r="D17" s="22" t="n">
        <x:f>$B$5+(C17-1)*$B$6/1440</x:f>
        <x:v>0.4375</x:v>
      </x:c>
      <x:c r="E17" s="8" t="str">
        <x:f>'Pools'!J10</x:f>
        <x:v>Acworth Complex Field 3</x:v>
      </x:c>
      <x:c r="F17" s="21" t="n">
        <x:f>'Seeding'!B11</x:f>
        <x:v>2</x:v>
      </x:c>
      <x:c r="G17" s="8" t="str">
        <x:f>'Seeding'!D11</x:f>
        <x:v>14U Acworth Grey</x:v>
      </x:c>
      <x:c r="H17" s="21" t="n">
        <x:f>'Seeding'!B39</x:f>
        <x:v>30</x:v>
      </x:c>
      <x:c r="I17" s="8" t="str">
        <x:f>'Seeding'!D39</x:f>
        <x:v>14U Hopewell Yellow Jackets</x:v>
      </x:c>
      <x:c r="J17" s="8" t="str"/>
    </x:row>
    <x:row r="18" ht="23" customHeight="1">
      <x:c r="A18" s="2" t="str">
        <x:v>14U</x:v>
      </x:c>
      <x:c r="B18" s="23" t="n">
        <x:v>2</x:v>
      </x:c>
      <x:c r="C18" s="23" t="n">
        <x:v>3</x:v>
      </x:c>
      <x:c r="D18" s="24" t="n">
        <x:f>$B$5+(C18-1)*$B$6/1440</x:f>
        <x:v>0.5208333333333334</x:v>
      </x:c>
      <x:c r="E18" s="2" t="str">
        <x:f>'Pools'!J10</x:f>
        <x:v>Acworth Complex Field 3</x:v>
      </x:c>
      <x:c r="F18" s="23" t="n">
        <x:f>'Seeding'!B22</x:f>
        <x:v>13</x:v>
      </x:c>
      <x:c r="G18" s="2" t="str">
        <x:f>'Seeding'!D22</x:f>
        <x:v>14U05 - SP Crushers - Gutierrez</x:v>
      </x:c>
      <x:c r="H18" s="23" t="n">
        <x:f>'Seeding'!B25</x:f>
        <x:v>16</x:v>
      </x:c>
      <x:c r="I18" s="2" t="str">
        <x:f>'Seeding'!D25</x:f>
        <x:v>14U09 - SP Otters - Harmon</x:v>
      </x:c>
      <x:c r="J18" s="2" t="str"/>
    </x:row>
    <x:row r="19" ht="23" customHeight="1">
      <x:c r="A19" s="8" t="str">
        <x:v>14U</x:v>
      </x:c>
      <x:c r="B19" s="21" t="n">
        <x:v>2</x:v>
      </x:c>
      <x:c r="C19" s="21" t="n">
        <x:v>4</x:v>
      </x:c>
      <x:c r="D19" s="22" t="n">
        <x:f>$B$5+(C19-1)*$B$6/1440</x:f>
        <x:v>0.6041666666666667</x:v>
      </x:c>
      <x:c r="E19" s="8" t="str">
        <x:f>'Pools'!J10</x:f>
        <x:v>Acworth Complex Field 3</x:v>
      </x:c>
      <x:c r="F19" s="21" t="n">
        <x:f>'Seeding'!B11</x:f>
        <x:v>2</x:v>
      </x:c>
      <x:c r="G19" s="8" t="str">
        <x:f>'Seeding'!D11</x:f>
        <x:v>14U Acworth Grey</x:v>
      </x:c>
      <x:c r="H19" s="21" t="n">
        <x:f>'Seeding'!B50</x:f>
        <x:v>41</x:v>
      </x:c>
      <x:c r="I19" s="8" t="str">
        <x:f>'Seeding'!D50</x:f>
        <x:v>14U Roswell Trash Pandas</x:v>
      </x:c>
      <x:c r="J19" s="8" t="str"/>
    </x:row>
    <x:row r="20" ht="23" customHeight="1">
      <x:c r="A20" s="2" t="str">
        <x:v>14U</x:v>
      </x:c>
      <x:c r="B20" s="23" t="n">
        <x:v>2</x:v>
      </x:c>
      <x:c r="C20" s="23" t="n">
        <x:v>5</x:v>
      </x:c>
      <x:c r="D20" s="24" t="n">
        <x:f>$B$5+(C20-1)*$B$6/1440</x:f>
        <x:v>0.6875</x:v>
      </x:c>
      <x:c r="E20" s="2" t="str">
        <x:f>'Pools'!J10</x:f>
        <x:v>Acworth Complex Field 3</x:v>
      </x:c>
      <x:c r="F20" s="23" t="n">
        <x:f>'Seeding'!B22</x:f>
        <x:v>13</x:v>
      </x:c>
      <x:c r="G20" s="2" t="str">
        <x:f>'Seeding'!D22</x:f>
        <x:v>14U05 - SP Crushers - Gutierrez</x:v>
      </x:c>
      <x:c r="H20" s="23" t="n">
        <x:f>'Seeding'!B36</x:f>
        <x:v>27</x:v>
      </x:c>
      <x:c r="I20" s="2" t="str">
        <x:f>'Seeding'!D36</x:f>
        <x:v>14U - Eastside Bananas</x:v>
      </x:c>
      <x:c r="J20" s="2" t="str"/>
    </x:row>
    <x:row r="21" ht="23" customHeight="1">
      <x:c r="A21" s="8" t="str">
        <x:v>14U</x:v>
      </x:c>
      <x:c r="B21" s="21" t="n">
        <x:v>2</x:v>
      </x:c>
      <x:c r="C21" s="21" t="n">
        <x:v>6</x:v>
      </x:c>
      <x:c r="D21" s="22" t="n">
        <x:f>$B$5+(C21-1)*$B$6/1440</x:f>
        <x:v>0.7708333333333334</x:v>
      </x:c>
      <x:c r="E21" s="8" t="str">
        <x:f>'Pools'!J10</x:f>
        <x:v>Acworth Complex Field 3</x:v>
      </x:c>
      <x:c r="F21" s="21" t="n">
        <x:f>'Seeding'!B36</x:f>
        <x:v>27</x:v>
      </x:c>
      <x:c r="G21" s="8" t="str">
        <x:f>'Seeding'!D36</x:f>
        <x:v>14U - Eastside Bananas</x:v>
      </x:c>
      <x:c r="H21" s="21" t="n">
        <x:f>'Seeding'!B50</x:f>
        <x:v>41</x:v>
      </x:c>
      <x:c r="I21" s="8" t="str">
        <x:f>'Seeding'!D50</x:f>
        <x:v>14U Roswell Trash Pandas</x:v>
      </x:c>
      <x:c r="J21" s="8" t="str"/>
    </x:row>
    <x:row r="22" ht="23" customHeight="1">
      <x:c r="A22" s="2" t="str">
        <x:v>14U</x:v>
      </x:c>
      <x:c r="B22" s="23" t="n">
        <x:v>3</x:v>
      </x:c>
      <x:c r="C22" s="23" t="n">
        <x:v>1</x:v>
      </x:c>
      <x:c r="D22" s="24" t="n">
        <x:f>$B$5+(C22-1)*$B$6/1440</x:f>
        <x:v>0.3541666666666667</x:v>
      </x:c>
      <x:c r="E22" s="2" t="str">
        <x:f>'Pools'!J11</x:f>
        <x:v>Big Shanty Park Field 1</x:v>
      </x:c>
      <x:c r="F22" s="23" t="n">
        <x:f>'Seeding'!B26</x:f>
        <x:v>17</x:v>
      </x:c>
      <x:c r="G22" s="2" t="str">
        <x:f>'Seeding'!D26</x:f>
        <x:v>14U Hopewell Bulldogs</x:v>
      </x:c>
      <x:c r="H22" s="23" t="n">
        <x:f>'Seeding'!B40</x:f>
        <x:v>31</x:v>
      </x:c>
      <x:c r="I22" s="2" t="str">
        <x:f>'Seeding'!D40</x:f>
        <x:v>14U - EM Royals</x:v>
      </x:c>
      <x:c r="J22" s="2" t="str">
        <x:v>Max 1-slot break</x:v>
      </x:c>
    </x:row>
    <x:row r="23" ht="23" customHeight="1">
      <x:c r="A23" s="8" t="str">
        <x:v>14U</x:v>
      </x:c>
      <x:c r="B23" s="21" t="n">
        <x:v>3</x:v>
      </x:c>
      <x:c r="C23" s="21" t="n">
        <x:v>2</x:v>
      </x:c>
      <x:c r="D23" s="22" t="n">
        <x:f>$B$5+(C23-1)*$B$6/1440</x:f>
        <x:v>0.4375</x:v>
      </x:c>
      <x:c r="E23" s="8" t="str">
        <x:f>'Pools'!J11</x:f>
        <x:v>Big Shanty Park Field 1</x:v>
      </x:c>
      <x:c r="F23" s="21" t="n">
        <x:f>'Seeding'!B12</x:f>
        <x:v>3</x:v>
      </x:c>
      <x:c r="G23" s="8" t="str">
        <x:f>'Seeding'!D12</x:f>
        <x:v>14U WC Seahawks</x:v>
      </x:c>
      <x:c r="H23" s="21" t="n">
        <x:f>'Seeding'!B40</x:f>
        <x:v>31</x:v>
      </x:c>
      <x:c r="I23" s="8" t="str">
        <x:f>'Seeding'!D40</x:f>
        <x:v>14U - EM Royals</x:v>
      </x:c>
      <x:c r="J23" s="8" t="str"/>
    </x:row>
    <x:row r="24" ht="23" customHeight="1">
      <x:c r="A24" s="2" t="str">
        <x:v>14U</x:v>
      </x:c>
      <x:c r="B24" s="23" t="n">
        <x:v>3</x:v>
      </x:c>
      <x:c r="C24" s="23" t="n">
        <x:v>3</x:v>
      </x:c>
      <x:c r="D24" s="24" t="n">
        <x:f>$B$5+(C24-1)*$B$6/1440</x:f>
        <x:v>0.5208333333333334</x:v>
      </x:c>
      <x:c r="E24" s="2" t="str">
        <x:f>'Pools'!J11</x:f>
        <x:v>Big Shanty Park Field 1</x:v>
      </x:c>
      <x:c r="F24" s="23" t="n">
        <x:f>'Seeding'!B21</x:f>
        <x:v>12</x:v>
      </x:c>
      <x:c r="G24" s="2" t="str">
        <x:f>'Seeding'!D21</x:f>
        <x:v>14U01 - SP Thunderbolts - Thomas</x:v>
      </x:c>
      <x:c r="H24" s="23" t="n">
        <x:f>'Seeding'!B26</x:f>
        <x:v>17</x:v>
      </x:c>
      <x:c r="I24" s="2" t="str">
        <x:f>'Seeding'!D26</x:f>
        <x:v>14U Hopewell Bulldogs</x:v>
      </x:c>
      <x:c r="J24" s="2" t="str"/>
    </x:row>
    <x:row r="25" ht="23" customHeight="1">
      <x:c r="A25" s="8" t="str">
        <x:v>14U</x:v>
      </x:c>
      <x:c r="B25" s="21" t="n">
        <x:v>3</x:v>
      </x:c>
      <x:c r="C25" s="21" t="n">
        <x:v>4</x:v>
      </x:c>
      <x:c r="D25" s="22" t="n">
        <x:f>$B$5+(C25-1)*$B$6/1440</x:f>
        <x:v>0.6041666666666667</x:v>
      </x:c>
      <x:c r="E25" s="8" t="str">
        <x:f>'Pools'!J11</x:f>
        <x:v>Big Shanty Park Field 1</x:v>
      </x:c>
      <x:c r="F25" s="21" t="n">
        <x:f>'Seeding'!B12</x:f>
        <x:v>3</x:v>
      </x:c>
      <x:c r="G25" s="8" t="str">
        <x:f>'Seeding'!D12</x:f>
        <x:v>14U WC Seahawks</x:v>
      </x:c>
      <x:c r="H25" s="21" t="n">
        <x:f>'Seeding'!B49</x:f>
        <x:v>40</x:v>
      </x:c>
      <x:c r="I25" s="8" t="str">
        <x:f>'Seeding'!D49</x:f>
        <x:v>14U Hopewell Rebels</x:v>
      </x:c>
      <x:c r="J25" s="8" t="str"/>
    </x:row>
    <x:row r="26" ht="23" customHeight="1">
      <x:c r="A26" s="2" t="str">
        <x:v>14U</x:v>
      </x:c>
      <x:c r="B26" s="23" t="n">
        <x:v>3</x:v>
      </x:c>
      <x:c r="C26" s="23" t="n">
        <x:v>5</x:v>
      </x:c>
      <x:c r="D26" s="24" t="n">
        <x:f>$B$5+(C26-1)*$B$6/1440</x:f>
        <x:v>0.6875</x:v>
      </x:c>
      <x:c r="E26" s="2" t="str">
        <x:f>'Pools'!J11</x:f>
        <x:v>Big Shanty Park Field 1</x:v>
      </x:c>
      <x:c r="F26" s="23" t="n">
        <x:f>'Seeding'!B21</x:f>
        <x:v>12</x:v>
      </x:c>
      <x:c r="G26" s="2" t="str">
        <x:f>'Seeding'!D21</x:f>
        <x:v>14U01 - SP Thunderbolts - Thomas</x:v>
      </x:c>
      <x:c r="H26" s="23" t="n">
        <x:f>'Seeding'!B35</x:f>
        <x:v>26</x:v>
      </x:c>
      <x:c r="I26" s="2" t="str">
        <x:f>'Seeding'!D35</x:f>
        <x:v>14u - Eastside Wooly Mammoths</x:v>
      </x:c>
      <x:c r="J26" s="2" t="str"/>
    </x:row>
    <x:row r="27" ht="23" customHeight="1">
      <x:c r="A27" s="8" t="str">
        <x:v>14U</x:v>
      </x:c>
      <x:c r="B27" s="21" t="n">
        <x:v>3</x:v>
      </x:c>
      <x:c r="C27" s="21" t="n">
        <x:v>6</x:v>
      </x:c>
      <x:c r="D27" s="22" t="n">
        <x:f>$B$5+(C27-1)*$B$6/1440</x:f>
        <x:v>0.7708333333333334</x:v>
      </x:c>
      <x:c r="E27" s="8" t="str">
        <x:f>'Pools'!J11</x:f>
        <x:v>Big Shanty Park Field 1</x:v>
      </x:c>
      <x:c r="F27" s="21" t="n">
        <x:f>'Seeding'!B35</x:f>
        <x:v>26</x:v>
      </x:c>
      <x:c r="G27" s="8" t="str">
        <x:f>'Seeding'!D35</x:f>
        <x:v>14u - Eastside Wooly Mammoths</x:v>
      </x:c>
      <x:c r="H27" s="21" t="n">
        <x:f>'Seeding'!B49</x:f>
        <x:v>40</x:v>
      </x:c>
      <x:c r="I27" s="8" t="str">
        <x:f>'Seeding'!D49</x:f>
        <x:v>14U Hopewell Rebels</x:v>
      </x:c>
      <x:c r="J27" s="8" t="str"/>
    </x:row>
    <x:row r="28" ht="23" customHeight="1">
      <x:c r="A28" s="2" t="str">
        <x:v>14U</x:v>
      </x:c>
      <x:c r="B28" s="23" t="n">
        <x:v>4</x:v>
      </x:c>
      <x:c r="C28" s="23" t="n">
        <x:v>1</x:v>
      </x:c>
      <x:c r="D28" s="24" t="n">
        <x:f>$B$5+(C28-1)*$B$6/1440</x:f>
        <x:v>0.3541666666666667</x:v>
      </x:c>
      <x:c r="E28" s="2" t="str">
        <x:f>'Pools'!J12</x:f>
        <x:v>Big Shanty Park Field 2</x:v>
      </x:c>
      <x:c r="F28" s="23" t="n">
        <x:f>'Seeding'!B27</x:f>
        <x:v>18</x:v>
      </x:c>
      <x:c r="G28" s="2" t="str">
        <x:f>'Seeding'!D27</x:f>
        <x:v>14U07 - SP Jackals - Malloy</x:v>
      </x:c>
      <x:c r="H28" s="23" t="n">
        <x:f>'Seeding'!B48</x:f>
        <x:v>39</x:v>
      </x:c>
      <x:c r="I28" s="2" t="str">
        <x:f>'Seeding'!D48</x:f>
        <x:v>14U - Eastside Pickles</x:v>
      </x:c>
      <x:c r="J28" s="2" t="str">
        <x:v>Max 1-slot break</x:v>
      </x:c>
    </x:row>
    <x:row r="29" ht="23" customHeight="1">
      <x:c r="A29" s="8" t="str">
        <x:v>14U</x:v>
      </x:c>
      <x:c r="B29" s="21" t="n">
        <x:v>4</x:v>
      </x:c>
      <x:c r="C29" s="21" t="n">
        <x:v>2</x:v>
      </x:c>
      <x:c r="D29" s="22" t="n">
        <x:f>$B$5+(C29-1)*$B$6/1440</x:f>
        <x:v>0.4375</x:v>
      </x:c>
      <x:c r="E29" s="8" t="str">
        <x:f>'Pools'!J12</x:f>
        <x:v>Big Shanty Park Field 2</x:v>
      </x:c>
      <x:c r="F29" s="21" t="n">
        <x:f>'Seeding'!B13</x:f>
        <x:v>4</x:v>
      </x:c>
      <x:c r="G29" s="8" t="str">
        <x:f>'Seeding'!D13</x:f>
        <x:v>14U WC Chargers</x:v>
      </x:c>
      <x:c r="H29" s="21" t="n">
        <x:f>'Seeding'!B48</x:f>
        <x:v>39</x:v>
      </x:c>
      <x:c r="I29" s="8" t="str">
        <x:f>'Seeding'!D48</x:f>
        <x:v>14U - Eastside Pickles</x:v>
      </x:c>
      <x:c r="J29" s="8" t="str"/>
    </x:row>
    <x:row r="30" ht="23" customHeight="1">
      <x:c r="A30" s="2" t="str">
        <x:v>14U</x:v>
      </x:c>
      <x:c r="B30" s="23" t="n">
        <x:v>4</x:v>
      </x:c>
      <x:c r="C30" s="23" t="n">
        <x:v>3</x:v>
      </x:c>
      <x:c r="D30" s="24" t="n">
        <x:f>$B$5+(C30-1)*$B$6/1440</x:f>
        <x:v>0.5208333333333334</x:v>
      </x:c>
      <x:c r="E30" s="2" t="str">
        <x:f>'Pools'!J12</x:f>
        <x:v>Big Shanty Park Field 2</x:v>
      </x:c>
      <x:c r="F30" s="23" t="n">
        <x:f>'Seeding'!B20</x:f>
        <x:v>11</x:v>
      </x:c>
      <x:c r="G30" s="2" t="str">
        <x:f>'Seeding'!D20</x:f>
        <x:v>14u - Smyrna Powell Bailey</x:v>
      </x:c>
      <x:c r="H30" s="23" t="n">
        <x:f>'Seeding'!B27</x:f>
        <x:v>18</x:v>
      </x:c>
      <x:c r="I30" s="2" t="str">
        <x:f>'Seeding'!D27</x:f>
        <x:v>14U07 - SP Jackals - Malloy</x:v>
      </x:c>
      <x:c r="J30" s="2" t="str"/>
    </x:row>
    <x:row r="31" ht="23" customHeight="1">
      <x:c r="A31" s="8" t="str">
        <x:v>14U</x:v>
      </x:c>
      <x:c r="B31" s="21" t="n">
        <x:v>4</x:v>
      </x:c>
      <x:c r="C31" s="21" t="n">
        <x:v>4</x:v>
      </x:c>
      <x:c r="D31" s="22" t="n">
        <x:f>$B$5+(C31-1)*$B$6/1440</x:f>
        <x:v>0.6041666666666667</x:v>
      </x:c>
      <x:c r="E31" s="8" t="str">
        <x:f>'Pools'!J12</x:f>
        <x:v>Big Shanty Park Field 2</x:v>
      </x:c>
      <x:c r="F31" s="21" t="n">
        <x:f>'Seeding'!B13</x:f>
        <x:v>4</x:v>
      </x:c>
      <x:c r="G31" s="8" t="str">
        <x:f>'Seeding'!D13</x:f>
        <x:v>14U WC Chargers</x:v>
      </x:c>
      <x:c r="H31" s="21" t="n">
        <x:f>'Seeding'!B41</x:f>
        <x:v>32</x:v>
      </x:c>
      <x:c r="I31" s="8" t="str">
        <x:f>'Seeding'!D41</x:f>
        <x:v>14U - Eastside Flamingos</x:v>
      </x:c>
      <x:c r="J31" s="8" t="str"/>
    </x:row>
    <x:row r="32" ht="23" customHeight="1">
      <x:c r="A32" s="2" t="str">
        <x:v>14U</x:v>
      </x:c>
      <x:c r="B32" s="23" t="n">
        <x:v>4</x:v>
      </x:c>
      <x:c r="C32" s="23" t="n">
        <x:v>5</x:v>
      </x:c>
      <x:c r="D32" s="24" t="n">
        <x:f>$B$5+(C32-1)*$B$6/1440</x:f>
        <x:v>0.6875</x:v>
      </x:c>
      <x:c r="E32" s="2" t="str">
        <x:f>'Pools'!J12</x:f>
        <x:v>Big Shanty Park Field 2</x:v>
      </x:c>
      <x:c r="F32" s="23" t="n">
        <x:f>'Seeding'!B20</x:f>
        <x:v>11</x:v>
      </x:c>
      <x:c r="G32" s="2" t="str">
        <x:f>'Seeding'!D20</x:f>
        <x:v>14u - Smyrna Powell Bailey</x:v>
      </x:c>
      <x:c r="H32" s="23" t="n">
        <x:f>'Seeding'!B34</x:f>
        <x:v>25</x:v>
      </x:c>
      <x:c r="I32" s="2" t="str">
        <x:f>'Seeding'!D34</x:f>
        <x:v>14U Acworth White</x:v>
      </x:c>
      <x:c r="J32" s="2" t="str"/>
    </x:row>
    <x:row r="33" ht="23" customHeight="1">
      <x:c r="A33" s="8" t="str">
        <x:v>14U</x:v>
      </x:c>
      <x:c r="B33" s="21" t="n">
        <x:v>4</x:v>
      </x:c>
      <x:c r="C33" s="21" t="n">
        <x:v>6</x:v>
      </x:c>
      <x:c r="D33" s="22" t="n">
        <x:f>$B$5+(C33-1)*$B$6/1440</x:f>
        <x:v>0.7708333333333334</x:v>
      </x:c>
      <x:c r="E33" s="8" t="str">
        <x:f>'Pools'!J12</x:f>
        <x:v>Big Shanty Park Field 2</x:v>
      </x:c>
      <x:c r="F33" s="21" t="n">
        <x:f>'Seeding'!B34</x:f>
        <x:v>25</x:v>
      </x:c>
      <x:c r="G33" s="8" t="str">
        <x:f>'Seeding'!D34</x:f>
        <x:v>14U Acworth White</x:v>
      </x:c>
      <x:c r="H33" s="21" t="n">
        <x:f>'Seeding'!B41</x:f>
        <x:v>32</x:v>
      </x:c>
      <x:c r="I33" s="8" t="str">
        <x:f>'Seeding'!D41</x:f>
        <x:v>14U - Eastside Flamingos</x:v>
      </x:c>
      <x:c r="J33" s="8" t="str"/>
    </x:row>
    <x:row r="34" ht="23" customHeight="1">
      <x:c r="A34" s="2" t="str">
        <x:v>14U</x:v>
      </x:c>
      <x:c r="B34" s="23" t="n">
        <x:v>5</x:v>
      </x:c>
      <x:c r="C34" s="23" t="n">
        <x:v>1</x:v>
      </x:c>
      <x:c r="D34" s="24" t="n">
        <x:f>$B$5+(C34-1)*$B$6/1440</x:f>
        <x:v>0.3541666666666667</x:v>
      </x:c>
      <x:c r="E34" s="2" t="str">
        <x:f>'Pools'!J13</x:f>
        <x:v>Hobgood Baseball Field 9</x:v>
      </x:c>
      <x:c r="F34" s="23" t="n">
        <x:f>'Seeding'!B28</x:f>
        <x:v>19</x:v>
      </x:c>
      <x:c r="G34" s="2" t="str">
        <x:f>'Seeding'!D28</x:f>
        <x:v>14U WC Falcons</x:v>
      </x:c>
      <x:c r="H34" s="23" t="n">
        <x:f>'Seeding'!B42</x:f>
        <x:v>33</x:v>
      </x:c>
      <x:c r="I34" s="2" t="str">
        <x:f>'Seeding'!D42</x:f>
        <x:v>14U Acworth Orange</x:v>
      </x:c>
      <x:c r="J34" s="2" t="str">
        <x:v>Max 1-slot break</x:v>
      </x:c>
    </x:row>
    <x:row r="35" ht="23" customHeight="1">
      <x:c r="A35" s="8" t="str">
        <x:v>14U</x:v>
      </x:c>
      <x:c r="B35" s="21" t="n">
        <x:v>5</x:v>
      </x:c>
      <x:c r="C35" s="21" t="n">
        <x:v>2</x:v>
      </x:c>
      <x:c r="D35" s="22" t="n">
        <x:f>$B$5+(C35-1)*$B$6/1440</x:f>
        <x:v>0.4375</x:v>
      </x:c>
      <x:c r="E35" s="8" t="str">
        <x:f>'Pools'!J13</x:f>
        <x:v>Hobgood Baseball Field 9</x:v>
      </x:c>
      <x:c r="F35" s="21" t="n">
        <x:f>'Seeding'!B14</x:f>
        <x:v>5</x:v>
      </x:c>
      <x:c r="G35" s="8" t="str">
        <x:f>'Seeding'!D14</x:f>
        <x:v>14U WC Lions</x:v>
      </x:c>
      <x:c r="H35" s="21" t="n">
        <x:f>'Seeding'!B42</x:f>
        <x:v>33</x:v>
      </x:c>
      <x:c r="I35" s="8" t="str">
        <x:f>'Seeding'!D42</x:f>
        <x:v>14U Acworth Orange</x:v>
      </x:c>
      <x:c r="J35" s="8" t="str"/>
    </x:row>
    <x:row r="36" ht="23" customHeight="1">
      <x:c r="A36" s="2" t="str">
        <x:v>14U</x:v>
      </x:c>
      <x:c r="B36" s="23" t="n">
        <x:v>5</x:v>
      </x:c>
      <x:c r="C36" s="23" t="n">
        <x:v>3</x:v>
      </x:c>
      <x:c r="D36" s="24" t="n">
        <x:f>$B$5+(C36-1)*$B$6/1440</x:f>
        <x:v>0.5208333333333334</x:v>
      </x:c>
      <x:c r="E36" s="2" t="str">
        <x:f>'Pools'!J13</x:f>
        <x:v>Hobgood Baseball Field 9</x:v>
      </x:c>
      <x:c r="F36" s="23" t="n">
        <x:f>'Seeding'!B19</x:f>
        <x:v>10</x:v>
      </x:c>
      <x:c r="G36" s="2" t="str">
        <x:f>'Seeding'!D19</x:f>
        <x:v>14U06 - SP Titans - Lopez</x:v>
      </x:c>
      <x:c r="H36" s="23" t="n">
        <x:f>'Seeding'!B28</x:f>
        <x:v>19</x:v>
      </x:c>
      <x:c r="I36" s="2" t="str">
        <x:f>'Seeding'!D28</x:f>
        <x:v>14U WC Falcons</x:v>
      </x:c>
      <x:c r="J36" s="2" t="str"/>
    </x:row>
    <x:row r="37" ht="23" customHeight="1">
      <x:c r="A37" s="8" t="str">
        <x:v>14U</x:v>
      </x:c>
      <x:c r="B37" s="21" t="n">
        <x:v>5</x:v>
      </x:c>
      <x:c r="C37" s="21" t="n">
        <x:v>4</x:v>
      </x:c>
      <x:c r="D37" s="22" t="n">
        <x:f>$B$5+(C37-1)*$B$6/1440</x:f>
        <x:v>0.6041666666666667</x:v>
      </x:c>
      <x:c r="E37" s="8" t="str">
        <x:f>'Pools'!J13</x:f>
        <x:v>Hobgood Baseball Field 9</x:v>
      </x:c>
      <x:c r="F37" s="21" t="n">
        <x:f>'Seeding'!B14</x:f>
        <x:v>5</x:v>
      </x:c>
      <x:c r="G37" s="8" t="str">
        <x:f>'Seeding'!D14</x:f>
        <x:v>14U WC Lions</x:v>
      </x:c>
      <x:c r="H37" s="21" t="n">
        <x:f>'Seeding'!B47</x:f>
        <x:v>38</x:v>
      </x:c>
      <x:c r="I37" s="8" t="str">
        <x:f>'Seeding'!D47</x:f>
        <x:v>14u - Smyrna Powers</x:v>
      </x:c>
      <x:c r="J37" s="8" t="str"/>
    </x:row>
    <x:row r="38" ht="23" customHeight="1">
      <x:c r="A38" s="2" t="str">
        <x:v>14U</x:v>
      </x:c>
      <x:c r="B38" s="23" t="n">
        <x:v>5</x:v>
      </x:c>
      <x:c r="C38" s="23" t="n">
        <x:v>5</x:v>
      </x:c>
      <x:c r="D38" s="24" t="n">
        <x:f>$B$5+(C38-1)*$B$6/1440</x:f>
        <x:v>0.6875</x:v>
      </x:c>
      <x:c r="E38" s="2" t="str">
        <x:f>'Pools'!J13</x:f>
        <x:v>Hobgood Baseball Field 9</x:v>
      </x:c>
      <x:c r="F38" s="23" t="n">
        <x:f>'Seeding'!B19</x:f>
        <x:v>10</x:v>
      </x:c>
      <x:c r="G38" s="2" t="str">
        <x:f>'Seeding'!D19</x:f>
        <x:v>14U06 - SP Titans - Lopez</x:v>
      </x:c>
      <x:c r="H38" s="23" t="n">
        <x:f>'Seeding'!B33</x:f>
        <x:v>24</x:v>
      </x:c>
      <x:c r="I38" s="2" t="str">
        <x:f>'Seeding'!D33</x:f>
        <x:v>14U Hobgood Fireflies</x:v>
      </x:c>
      <x:c r="J38" s="2" t="str"/>
    </x:row>
    <x:row r="39" ht="23" customHeight="1">
      <x:c r="A39" s="8" t="str">
        <x:v>14U</x:v>
      </x:c>
      <x:c r="B39" s="21" t="n">
        <x:v>5</x:v>
      </x:c>
      <x:c r="C39" s="21" t="n">
        <x:v>6</x:v>
      </x:c>
      <x:c r="D39" s="22" t="n">
        <x:f>$B$5+(C39-1)*$B$6/1440</x:f>
        <x:v>0.7708333333333334</x:v>
      </x:c>
      <x:c r="E39" s="8" t="str">
        <x:f>'Pools'!J13</x:f>
        <x:v>Hobgood Baseball Field 9</x:v>
      </x:c>
      <x:c r="F39" s="21" t="n">
        <x:f>'Seeding'!B33</x:f>
        <x:v>24</x:v>
      </x:c>
      <x:c r="G39" s="8" t="str">
        <x:f>'Seeding'!D33</x:f>
        <x:v>14U Hobgood Fireflies</x:v>
      </x:c>
      <x:c r="H39" s="21" t="n">
        <x:f>'Seeding'!B47</x:f>
        <x:v>38</x:v>
      </x:c>
      <x:c r="I39" s="8" t="str">
        <x:f>'Seeding'!D47</x:f>
        <x:v>14u - Smyrna Powers</x:v>
      </x:c>
      <x:c r="J39" s="8" t="str"/>
    </x:row>
    <x:row r="40" ht="23" customHeight="1">
      <x:c r="A40" s="2" t="str">
        <x:v>14U</x:v>
      </x:c>
      <x:c r="B40" s="23" t="n">
        <x:v>6</x:v>
      </x:c>
      <x:c r="C40" s="23" t="n">
        <x:v>1</x:v>
      </x:c>
      <x:c r="D40" s="24" t="n">
        <x:f>$B$5+(C40-1)*$B$6/1440</x:f>
        <x:v>0.3541666666666667</x:v>
      </x:c>
      <x:c r="E40" s="2" t="str">
        <x:f>'Pools'!J14</x:f>
        <x:v>Harrison Park Field 6</x:v>
      </x:c>
      <x:c r="F40" s="23" t="n">
        <x:f>'Seeding'!B29</x:f>
        <x:v>20</x:v>
      </x:c>
      <x:c r="G40" s="2" t="str">
        <x:f>'Seeding'!D29</x:f>
        <x:v>14U Hobgood Aces</x:v>
      </x:c>
      <x:c r="H40" s="23" t="n">
        <x:f>'Seeding'!B46</x:f>
        <x:v>37</x:v>
      </x:c>
      <x:c r="I40" s="2" t="str">
        <x:f>'Seeding'!D46</x:f>
        <x:v>14U Roswell Cannon Ballers</x:v>
      </x:c>
      <x:c r="J40" s="2" t="str">
        <x:v>Max 1-slot break</x:v>
      </x:c>
    </x:row>
    <x:row r="41" ht="23" customHeight="1">
      <x:c r="A41" s="8" t="str">
        <x:v>14U</x:v>
      </x:c>
      <x:c r="B41" s="21" t="n">
        <x:v>6</x:v>
      </x:c>
      <x:c r="C41" s="21" t="n">
        <x:v>2</x:v>
      </x:c>
      <x:c r="D41" s="22" t="n">
        <x:f>$B$5+(C41-1)*$B$6/1440</x:f>
        <x:v>0.4375</x:v>
      </x:c>
      <x:c r="E41" s="8" t="str">
        <x:f>'Pools'!J14</x:f>
        <x:v>Harrison Park Field 6</x:v>
      </x:c>
      <x:c r="F41" s="21" t="n">
        <x:f>'Seeding'!B15</x:f>
        <x:v>6</x:v>
      </x:c>
      <x:c r="G41" s="8" t="str">
        <x:f>'Seeding'!D15</x:f>
        <x:v>14U04 - SP Grizzlies</x:v>
      </x:c>
      <x:c r="H41" s="21" t="n">
        <x:f>'Seeding'!B46</x:f>
        <x:v>37</x:v>
      </x:c>
      <x:c r="I41" s="8" t="str">
        <x:f>'Seeding'!D46</x:f>
        <x:v>14U Roswell Cannon Ballers</x:v>
      </x:c>
      <x:c r="J41" s="8" t="str"/>
    </x:row>
    <x:row r="42" ht="23" customHeight="1">
      <x:c r="A42" s="2" t="str">
        <x:v>14U</x:v>
      </x:c>
      <x:c r="B42" s="23" t="n">
        <x:v>6</x:v>
      </x:c>
      <x:c r="C42" s="23" t="n">
        <x:v>3</x:v>
      </x:c>
      <x:c r="D42" s="24" t="n">
        <x:f>$B$5+(C42-1)*$B$6/1440</x:f>
        <x:v>0.5208333333333334</x:v>
      </x:c>
      <x:c r="E42" s="2" t="str">
        <x:f>'Pools'!J14</x:f>
        <x:v>Harrison Park Field 6</x:v>
      </x:c>
      <x:c r="F42" s="23" t="n">
        <x:f>'Seeding'!B18</x:f>
        <x:v>9</x:v>
      </x:c>
      <x:c r="G42" s="2" t="str">
        <x:f>'Seeding'!D18</x:f>
        <x:v>14u - Smyrna Morris</x:v>
      </x:c>
      <x:c r="H42" s="23" t="n">
        <x:f>'Seeding'!B29</x:f>
        <x:v>20</x:v>
      </x:c>
      <x:c r="I42" s="2" t="str">
        <x:f>'Seeding'!D29</x:f>
        <x:v>14U Hobgood Aces</x:v>
      </x:c>
      <x:c r="J42" s="2" t="str"/>
    </x:row>
    <x:row r="43" ht="23" customHeight="1">
      <x:c r="A43" s="8" t="str">
        <x:v>14U</x:v>
      </x:c>
      <x:c r="B43" s="21" t="n">
        <x:v>6</x:v>
      </x:c>
      <x:c r="C43" s="21" t="n">
        <x:v>4</x:v>
      </x:c>
      <x:c r="D43" s="22" t="n">
        <x:f>$B$5+(C43-1)*$B$6/1440</x:f>
        <x:v>0.6041666666666667</x:v>
      </x:c>
      <x:c r="E43" s="8" t="str">
        <x:f>'Pools'!J14</x:f>
        <x:v>Harrison Park Field 6</x:v>
      </x:c>
      <x:c r="F43" s="21" t="n">
        <x:f>'Seeding'!B15</x:f>
        <x:v>6</x:v>
      </x:c>
      <x:c r="G43" s="8" t="str">
        <x:f>'Seeding'!D15</x:f>
        <x:v>14U04 - SP Grizzlies</x:v>
      </x:c>
      <x:c r="H43" s="21" t="n">
        <x:f>'Seeding'!B43</x:f>
        <x:v>34</x:v>
      </x:c>
      <x:c r="I43" s="8" t="str">
        <x:f>'Seeding'!D43</x:f>
        <x:v>14U Hobgood Emperors</x:v>
      </x:c>
      <x:c r="J43" s="8" t="str"/>
    </x:row>
    <x:row r="44" ht="23" customHeight="1">
      <x:c r="A44" s="2" t="str">
        <x:v>14U</x:v>
      </x:c>
      <x:c r="B44" s="23" t="n">
        <x:v>6</x:v>
      </x:c>
      <x:c r="C44" s="23" t="n">
        <x:v>5</x:v>
      </x:c>
      <x:c r="D44" s="24" t="n">
        <x:f>$B$5+(C44-1)*$B$6/1440</x:f>
        <x:v>0.6875</x:v>
      </x:c>
      <x:c r="E44" s="2" t="str">
        <x:f>'Pools'!J14</x:f>
        <x:v>Harrison Park Field 6</x:v>
      </x:c>
      <x:c r="F44" s="23" t="n">
        <x:f>'Seeding'!B18</x:f>
        <x:v>9</x:v>
      </x:c>
      <x:c r="G44" s="2" t="str">
        <x:f>'Seeding'!D18</x:f>
        <x:v>14u - Smyrna Morris</x:v>
      </x:c>
      <x:c r="H44" s="23" t="n">
        <x:f>'Seeding'!B32</x:f>
        <x:v>23</x:v>
      </x:c>
      <x:c r="I44" s="2" t="str">
        <x:f>'Seeding'!D32</x:f>
        <x:v>14U - EM Cardinals</x:v>
      </x:c>
      <x:c r="J44" s="2" t="str"/>
    </x:row>
    <x:row r="45" ht="23" customHeight="1">
      <x:c r="A45" s="8" t="str">
        <x:v>14U</x:v>
      </x:c>
      <x:c r="B45" s="21" t="n">
        <x:v>6</x:v>
      </x:c>
      <x:c r="C45" s="21" t="n">
        <x:v>6</x:v>
      </x:c>
      <x:c r="D45" s="22" t="n">
        <x:f>$B$5+(C45-1)*$B$6/1440</x:f>
        <x:v>0.7708333333333334</x:v>
      </x:c>
      <x:c r="E45" s="8" t="str">
        <x:f>'Pools'!J14</x:f>
        <x:v>Harrison Park Field 6</x:v>
      </x:c>
      <x:c r="F45" s="21" t="n">
        <x:f>'Seeding'!B32</x:f>
        <x:v>23</x:v>
      </x:c>
      <x:c r="G45" s="8" t="str">
        <x:f>'Seeding'!D32</x:f>
        <x:v>14U - EM Cardinals</x:v>
      </x:c>
      <x:c r="H45" s="21" t="n">
        <x:f>'Seeding'!B43</x:f>
        <x:v>34</x:v>
      </x:c>
      <x:c r="I45" s="8" t="str">
        <x:f>'Seeding'!D43</x:f>
        <x:v>14U Hobgood Emperors</x:v>
      </x:c>
      <x:c r="J45" s="8" t="str"/>
    </x:row>
    <x:row r="46" ht="23" customHeight="1">
      <x:c r="A46" s="2" t="str">
        <x:v>14U</x:v>
      </x:c>
      <x:c r="B46" s="23" t="n">
        <x:v>7</x:v>
      </x:c>
      <x:c r="C46" s="23" t="n">
        <x:v>1</x:v>
      </x:c>
      <x:c r="D46" s="24" t="n">
        <x:f>$B$5+(C46-1)*$B$6/1440</x:f>
        <x:v>0.3541666666666667</x:v>
      </x:c>
      <x:c r="E46" s="2" t="str">
        <x:f>'Pools'!J15</x:f>
        <x:v>Sewell Mill Park Field 4</x:v>
      </x:c>
      <x:c r="F46" s="23" t="n">
        <x:f>'Seeding'!B30</x:f>
        <x:v>21</x:v>
      </x:c>
      <x:c r="G46" s="2" t="str">
        <x:f>'Seeding'!D30</x:f>
        <x:v>14U03 - SP Mud Monsters - Latzak</x:v>
      </x:c>
      <x:c r="H46" s="23" t="n">
        <x:f>'Seeding'!B44</x:f>
        <x:v>35</x:v>
      </x:c>
      <x:c r="I46" s="2" t="str">
        <x:f>'Seeding'!D44</x:f>
        <x:v>14U Acworth Navy</x:v>
      </x:c>
      <x:c r="J46" s="2" t="str">
        <x:v>Max 1-slot break</x:v>
      </x:c>
    </x:row>
    <x:row r="47" ht="23" customHeight="1">
      <x:c r="A47" s="8" t="str">
        <x:v>14U</x:v>
      </x:c>
      <x:c r="B47" s="21" t="n">
        <x:v>7</x:v>
      </x:c>
      <x:c r="C47" s="21" t="n">
        <x:v>2</x:v>
      </x:c>
      <x:c r="D47" s="22" t="n">
        <x:f>$B$5+(C47-1)*$B$6/1440</x:f>
        <x:v>0.4375</x:v>
      </x:c>
      <x:c r="E47" s="8" t="str">
        <x:f>'Pools'!J15</x:f>
        <x:v>Sewell Mill Park Field 4</x:v>
      </x:c>
      <x:c r="F47" s="21" t="n">
        <x:f>'Seeding'!B16</x:f>
        <x:v>7</x:v>
      </x:c>
      <x:c r="G47" s="8" t="str">
        <x:f>'Seeding'!D16</x:f>
        <x:v>14U Hopewell Tar Heels</x:v>
      </x:c>
      <x:c r="H47" s="21" t="n">
        <x:f>'Seeding'!B44</x:f>
        <x:v>35</x:v>
      </x:c>
      <x:c r="I47" s="8" t="str">
        <x:f>'Seeding'!D44</x:f>
        <x:v>14U Acworth Navy</x:v>
      </x:c>
      <x:c r="J47" s="8" t="str"/>
    </x:row>
    <x:row r="48" ht="23" customHeight="1">
      <x:c r="A48" s="2" t="str">
        <x:v>14U</x:v>
      </x:c>
      <x:c r="B48" s="23" t="n">
        <x:v>7</x:v>
      </x:c>
      <x:c r="C48" s="23" t="n">
        <x:v>3</x:v>
      </x:c>
      <x:c r="D48" s="24" t="n">
        <x:f>$B$5+(C48-1)*$B$6/1440</x:f>
        <x:v>0.5208333333333334</x:v>
      </x:c>
      <x:c r="E48" s="2" t="str">
        <x:f>'Pools'!J15</x:f>
        <x:v>Sewell Mill Park Field 4</x:v>
      </x:c>
      <x:c r="F48" s="23" t="n">
        <x:f>'Seeding'!B17</x:f>
        <x:v>8</x:v>
      </x:c>
      <x:c r="G48" s="2" t="str">
        <x:f>'Seeding'!D17</x:f>
        <x:v>14U WC Bills</x:v>
      </x:c>
      <x:c r="H48" s="23" t="n">
        <x:f>'Seeding'!B30</x:f>
        <x:v>21</x:v>
      </x:c>
      <x:c r="I48" s="2" t="str">
        <x:f>'Seeding'!D30</x:f>
        <x:v>14U03 - SP Mud Monsters - Latzak</x:v>
      </x:c>
      <x:c r="J48" s="2" t="str"/>
    </x:row>
    <x:row r="49" ht="23" customHeight="1">
      <x:c r="A49" s="8" t="str">
        <x:v>14U</x:v>
      </x:c>
      <x:c r="B49" s="21" t="n">
        <x:v>7</x:v>
      </x:c>
      <x:c r="C49" s="21" t="n">
        <x:v>4</x:v>
      </x:c>
      <x:c r="D49" s="22" t="n">
        <x:f>$B$5+(C49-1)*$B$6/1440</x:f>
        <x:v>0.6041666666666667</x:v>
      </x:c>
      <x:c r="E49" s="8" t="str">
        <x:f>'Pools'!J15</x:f>
        <x:v>Sewell Mill Park Field 4</x:v>
      </x:c>
      <x:c r="F49" s="21" t="n">
        <x:f>'Seeding'!B16</x:f>
        <x:v>7</x:v>
      </x:c>
      <x:c r="G49" s="8" t="str">
        <x:f>'Seeding'!D16</x:f>
        <x:v>14U Hopewell Tar Heels</x:v>
      </x:c>
      <x:c r="H49" s="21" t="n">
        <x:f>'Seeding'!B45</x:f>
        <x:v>36</x:v>
      </x:c>
      <x:c r="I49" s="8" t="str">
        <x:f>'Seeding'!D45</x:f>
        <x:v>14U Hobgood Trash Pandas</x:v>
      </x:c>
      <x:c r="J49" s="8" t="str"/>
    </x:row>
    <x:row r="50" ht="23" customHeight="1">
      <x:c r="A50" s="2" t="str">
        <x:v>14U</x:v>
      </x:c>
      <x:c r="B50" s="23" t="n">
        <x:v>7</x:v>
      </x:c>
      <x:c r="C50" s="23" t="n">
        <x:v>5</x:v>
      </x:c>
      <x:c r="D50" s="24" t="n">
        <x:f>$B$5+(C50-1)*$B$6/1440</x:f>
        <x:v>0.6875</x:v>
      </x:c>
      <x:c r="E50" s="2" t="str">
        <x:f>'Pools'!J15</x:f>
        <x:v>Sewell Mill Park Field 4</x:v>
      </x:c>
      <x:c r="F50" s="23" t="n">
        <x:f>'Seeding'!B17</x:f>
        <x:v>8</x:v>
      </x:c>
      <x:c r="G50" s="2" t="str">
        <x:f>'Seeding'!D17</x:f>
        <x:v>14U WC Bills</x:v>
      </x:c>
      <x:c r="H50" s="23" t="n">
        <x:f>'Seeding'!B31</x:f>
        <x:v>22</x:v>
      </x:c>
      <x:c r="I50" s="2" t="str">
        <x:f>'Seeding'!D31</x:f>
        <x:v>14U08 - SP Wild Things - Patterson</x:v>
      </x:c>
      <x:c r="J50" s="2" t="str"/>
    </x:row>
    <x:row r="51" ht="23" customHeight="1">
      <x:c r="A51" s="8" t="str">
        <x:v>14U</x:v>
      </x:c>
      <x:c r="B51" s="21" t="n">
        <x:v>7</x:v>
      </x:c>
      <x:c r="C51" s="21" t="n">
        <x:v>6</x:v>
      </x:c>
      <x:c r="D51" s="22" t="n">
        <x:f>$B$5+(C51-1)*$B$6/1440</x:f>
        <x:v>0.7708333333333334</x:v>
      </x:c>
      <x:c r="E51" s="8" t="str">
        <x:f>'Pools'!J15</x:f>
        <x:v>Sewell Mill Park Field 4</x:v>
      </x:c>
      <x:c r="F51" s="21" t="n">
        <x:f>'Seeding'!B31</x:f>
        <x:v>22</x:v>
      </x:c>
      <x:c r="G51" s="8" t="str">
        <x:f>'Seeding'!D31</x:f>
        <x:v>14U08 - SP Wild Things - Patterson</x:v>
      </x:c>
      <x:c r="H51" s="21" t="n">
        <x:f>'Seeding'!B45</x:f>
        <x:v>36</x:v>
      </x:c>
      <x:c r="I51" s="8" t="str">
        <x:f>'Seeding'!D45</x:f>
        <x:v>14U Hobgood Trash Pandas</x:v>
      </x:c>
      <x:c r="J51" s="8" t="str"/>
    </x:row>
    <x:row r="52" ht="23" customHeight="1">
      <x:c r="A52" s="2" t="str">
        <x:v>16U</x:v>
      </x:c>
      <x:c r="B52" s="23" t="n">
        <x:v>1</x:v>
      </x:c>
      <x:c r="C52" s="23" t="n">
        <x:v>1</x:v>
      </x:c>
      <x:c r="D52" s="24" t="n">
        <x:f>$B$5+(C52-1)*$B$6/1440</x:f>
        <x:v>0.3541666666666667</x:v>
      </x:c>
      <x:c r="E52" s="2" t="str">
        <x:f>'Pools'!J16</x:f>
        <x:v>Harrison Park Field 7</x:v>
      </x:c>
      <x:c r="F52" s="23" t="n">
        <x:f>'Seeding'!B60</x:f>
        <x:v>10</x:v>
      </x:c>
      <x:c r="G52" s="2" t="str">
        <x:f>'Seeding'!D60</x:f>
        <x:v>16U Hopewell Bulldogs</x:v>
      </x:c>
      <x:c r="H52" s="23" t="n">
        <x:f>'Seeding'!B70</x:f>
        <x:v>20</x:v>
      </x:c>
      <x:c r="I52" s="2" t="str">
        <x:f>'Seeding'!D70</x:f>
        <x:v>16U WC Lions</x:v>
      </x:c>
      <x:c r="J52" s="2" t="str">
        <x:v>Max 1-slot break</x:v>
      </x:c>
    </x:row>
    <x:row r="53" ht="23" customHeight="1">
      <x:c r="A53" s="8" t="str">
        <x:v>16U</x:v>
      </x:c>
      <x:c r="B53" s="21" t="n">
        <x:v>1</x:v>
      </x:c>
      <x:c r="C53" s="21" t="n">
        <x:v>2</x:v>
      </x:c>
      <x:c r="D53" s="22" t="n">
        <x:f>$B$5+(C53-1)*$B$6/1440</x:f>
        <x:v>0.4375</x:v>
      </x:c>
      <x:c r="E53" s="8" t="str">
        <x:f>'Pools'!J16</x:f>
        <x:v>Harrison Park Field 7</x:v>
      </x:c>
      <x:c r="F53" s="21" t="n">
        <x:f>'Seeding'!B51</x:f>
        <x:v>1</x:v>
      </x:c>
      <x:c r="G53" s="8" t="str">
        <x:f>'Seeding'!D51</x:f>
        <x:v>16U01 - SP Thunderbolts - Henson</x:v>
      </x:c>
      <x:c r="H53" s="21" t="n">
        <x:f>'Seeding'!B70</x:f>
        <x:v>20</x:v>
      </x:c>
      <x:c r="I53" s="8" t="str">
        <x:f>'Seeding'!D70</x:f>
        <x:v>16U WC Lions</x:v>
      </x:c>
      <x:c r="J53" s="8" t="str"/>
    </x:row>
    <x:row r="54" ht="23" customHeight="1">
      <x:c r="A54" s="2" t="str">
        <x:v>16U</x:v>
      </x:c>
      <x:c r="B54" s="23" t="n">
        <x:v>1</x:v>
      </x:c>
      <x:c r="C54" s="23" t="n">
        <x:v>3</x:v>
      </x:c>
      <x:c r="D54" s="24" t="n">
        <x:f>$B$5+(C54-1)*$B$6/1440</x:f>
        <x:v>0.5208333333333334</x:v>
      </x:c>
      <x:c r="E54" s="2" t="str">
        <x:f>'Pools'!J16</x:f>
        <x:v>Harrison Park Field 7</x:v>
      </x:c>
      <x:c r="F54" s="23" t="n">
        <x:f>'Seeding'!B60</x:f>
        <x:v>10</x:v>
      </x:c>
      <x:c r="G54" s="2" t="str">
        <x:f>'Seeding'!D60</x:f>
        <x:v>16U Hopewell Bulldogs</x:v>
      </x:c>
      <x:c r="H54" s="23" t="n">
        <x:f>'Seeding'!B61</x:f>
        <x:v>11</x:v>
      </x:c>
      <x:c r="I54" s="2" t="str">
        <x:f>'Seeding'!D61</x:f>
        <x:v>16U03 - SP Jackals - Frazier</x:v>
      </x:c>
      <x:c r="J54" s="2" t="str"/>
    </x:row>
    <x:row r="55" ht="23" customHeight="1">
      <x:c r="A55" s="8" t="str">
        <x:v>16U</x:v>
      </x:c>
      <x:c r="B55" s="21" t="n">
        <x:v>1</x:v>
      </x:c>
      <x:c r="C55" s="21" t="n">
        <x:v>4</x:v>
      </x:c>
      <x:c r="D55" s="22" t="n">
        <x:f>$B$5+(C55-1)*$B$6/1440</x:f>
        <x:v>0.6041666666666667</x:v>
      </x:c>
      <x:c r="E55" s="8" t="str">
        <x:f>'Pools'!J16</x:f>
        <x:v>Harrison Park Field 7</x:v>
      </x:c>
      <x:c r="F55" s="21" t="n">
        <x:f>'Seeding'!B51</x:f>
        <x:v>1</x:v>
      </x:c>
      <x:c r="G55" s="8" t="str">
        <x:f>'Seeding'!D51</x:f>
        <x:v>16U01 - SP Thunderbolts - Henson</x:v>
      </x:c>
      <x:c r="H55" s="21" t="n">
        <x:f>'Seeding'!B71</x:f>
        <x:v>21</x:v>
      </x:c>
      <x:c r="I55" s="8" t="str">
        <x:f>'Seeding'!D71</x:f>
        <x:v>16U Acworth Grey</x:v>
      </x:c>
      <x:c r="J55" s="8" t="str"/>
    </x:row>
    <x:row r="56" ht="23" customHeight="1">
      <x:c r="A56" s="2" t="str">
        <x:v>16U</x:v>
      </x:c>
      <x:c r="B56" s="23" t="n">
        <x:v>1</x:v>
      </x:c>
      <x:c r="C56" s="23" t="n">
        <x:v>5</x:v>
      </x:c>
      <x:c r="D56" s="24" t="n">
        <x:f>$B$5+(C56-1)*$B$6/1440</x:f>
        <x:v>0.6875</x:v>
      </x:c>
      <x:c r="E56" s="2" t="str">
        <x:f>'Pools'!J16</x:f>
        <x:v>Harrison Park Field 7</x:v>
      </x:c>
      <x:c r="F56" s="23" t="n">
        <x:f>'Seeding'!B61</x:f>
        <x:v>11</x:v>
      </x:c>
      <x:c r="G56" s="2" t="str">
        <x:f>'Seeding'!D61</x:f>
        <x:v>16U03 - SP Jackals - Frazier</x:v>
      </x:c>
      <x:c r="H56" s="23" t="n">
        <x:f>'Seeding'!B71</x:f>
        <x:v>21</x:v>
      </x:c>
      <x:c r="I56" s="2" t="str">
        <x:f>'Seeding'!D71</x:f>
        <x:v>16U Acworth Grey</x:v>
      </x:c>
      <x:c r="J56" s="2" t="str"/>
    </x:row>
    <x:row r="57" ht="23" customHeight="1">
      <x:c r="A57" s="8" t="str">
        <x:v>16U</x:v>
      </x:c>
      <x:c r="B57" s="21" t="n">
        <x:v>2</x:v>
      </x:c>
      <x:c r="C57" s="21" t="n">
        <x:v>1</x:v>
      </x:c>
      <x:c r="D57" s="22" t="n">
        <x:f>$B$5+(C57-1)*$B$6/1440</x:f>
        <x:v>0.3541666666666667</x:v>
      </x:c>
      <x:c r="E57" s="8" t="str">
        <x:f>'Pools'!J17</x:f>
        <x:v>Roswell Area Park Field 2</x:v>
      </x:c>
      <x:c r="F57" s="21" t="n">
        <x:f>'Seeding'!B72</x:f>
        <x:v>22</x:v>
      </x:c>
      <x:c r="G57" s="8" t="str">
        <x:f>'Seeding'!D72</x:f>
        <x:v>16U Hopewell Tigers</x:v>
      </x:c>
      <x:c r="H57" s="21" t="n">
        <x:f>'Seeding'!B77</x:f>
        <x:v>27</x:v>
      </x:c>
      <x:c r="I57" s="8" t="str">
        <x:f>'Seeding'!D77</x:f>
        <x:v>16U WC Broncos</x:v>
      </x:c>
      <x:c r="J57" s="8" t="str">
        <x:v>Max 1-slot break</x:v>
      </x:c>
    </x:row>
    <x:row r="58" ht="23" customHeight="1">
      <x:c r="A58" s="2" t="str">
        <x:v>16U</x:v>
      </x:c>
      <x:c r="B58" s="23" t="n">
        <x:v>2</x:v>
      </x:c>
      <x:c r="C58" s="23" t="n">
        <x:v>2</x:v>
      </x:c>
      <x:c r="D58" s="24" t="n">
        <x:f>$B$5+(C58-1)*$B$6/1440</x:f>
        <x:v>0.4375</x:v>
      </x:c>
      <x:c r="E58" s="2" t="str">
        <x:f>'Pools'!J17</x:f>
        <x:v>Roswell Area Park Field 2</x:v>
      </x:c>
      <x:c r="F58" s="23" t="n">
        <x:f>'Seeding'!B53</x:f>
        <x:v>3</x:v>
      </x:c>
      <x:c r="G58" s="2" t="str">
        <x:f>'Seeding'!D53</x:f>
        <x:v>16U Roswell Cannon Ballers</x:v>
      </x:c>
      <x:c r="H58" s="23" t="n">
        <x:f>'Seeding'!B77</x:f>
        <x:v>27</x:v>
      </x:c>
      <x:c r="I58" s="2" t="str">
        <x:f>'Seeding'!D77</x:f>
        <x:v>16U WC Broncos</x:v>
      </x:c>
      <x:c r="J58" s="2" t="str"/>
    </x:row>
    <x:row r="59" ht="23" customHeight="1">
      <x:c r="A59" s="8" t="str">
        <x:v>16U</x:v>
      </x:c>
      <x:c r="B59" s="21" t="n">
        <x:v>2</x:v>
      </x:c>
      <x:c r="C59" s="21" t="n">
        <x:v>3</x:v>
      </x:c>
      <x:c r="D59" s="22" t="n">
        <x:f>$B$5+(C59-1)*$B$6/1440</x:f>
        <x:v>0.5208333333333334</x:v>
      </x:c>
      <x:c r="E59" s="8" t="str">
        <x:f>'Pools'!J17</x:f>
        <x:v>Roswell Area Park Field 2</x:v>
      </x:c>
      <x:c r="F59" s="21" t="n">
        <x:f>'Seeding'!B53</x:f>
        <x:v>3</x:v>
      </x:c>
      <x:c r="G59" s="8" t="str">
        <x:f>'Seeding'!D53</x:f>
        <x:v>16U Roswell Cannon Ballers</x:v>
      </x:c>
      <x:c r="H59" s="21" t="n">
        <x:f>'Seeding'!B72</x:f>
        <x:v>22</x:v>
      </x:c>
      <x:c r="I59" s="8" t="str">
        <x:f>'Seeding'!D72</x:f>
        <x:v>16U Hopewell Tigers</x:v>
      </x:c>
      <x:c r="J59" s="8" t="str"/>
    </x:row>
    <x:row r="60" ht="23" customHeight="1">
      <x:c r="A60" s="2" t="str">
        <x:v>16U</x:v>
      </x:c>
      <x:c r="B60" s="23" t="n">
        <x:v>2</x:v>
      </x:c>
      <x:c r="C60" s="23" t="n">
        <x:v>4</x:v>
      </x:c>
      <x:c r="D60" s="24" t="n">
        <x:f>$B$5+(C60-1)*$B$6/1440</x:f>
        <x:v>0.6041666666666667</x:v>
      </x:c>
      <x:c r="E60" s="2" t="str">
        <x:f>'Pools'!J17</x:f>
        <x:v>Roswell Area Park Field 2</x:v>
      </x:c>
      <x:c r="F60" s="23" t="n">
        <x:f>'Seeding'!B64</x:f>
        <x:v>14</x:v>
      </x:c>
      <x:c r="G60" s="2" t="str">
        <x:f>'Seeding'!D64</x:f>
        <x:v>16U WC Chiefs</x:v>
      </x:c>
      <x:c r="H60" s="23" t="n">
        <x:f>'Seeding'!B69</x:f>
        <x:v>19</x:v>
      </x:c>
      <x:c r="I60" s="2" t="str">
        <x:f>'Seeding'!D69</x:f>
        <x:v>Ocee Orange 16u</x:v>
      </x:c>
      <x:c r="J60" s="2" t="str"/>
    </x:row>
    <x:row r="61" ht="23" customHeight="1">
      <x:c r="A61" s="8" t="str">
        <x:v>16U</x:v>
      </x:c>
      <x:c r="B61" s="21" t="n">
        <x:v>2</x:v>
      </x:c>
      <x:c r="C61" s="21" t="n">
        <x:v>5</x:v>
      </x:c>
      <x:c r="D61" s="22" t="n">
        <x:f>$B$5+(C61-1)*$B$6/1440</x:f>
        <x:v>0.6875</x:v>
      </x:c>
      <x:c r="E61" s="8" t="str">
        <x:f>'Pools'!J17</x:f>
        <x:v>Roswell Area Park Field 2</x:v>
      </x:c>
      <x:c r="F61" s="21" t="n">
        <x:f>'Seeding'!B59</x:f>
        <x:v>9</x:v>
      </x:c>
      <x:c r="G61" s="8" t="str">
        <x:f>'Seeding'!D59</x:f>
        <x:v>16U Hobgood Frozen Iguanas</x:v>
      </x:c>
      <x:c r="H61" s="21" t="n">
        <x:f>'Seeding'!B64</x:f>
        <x:v>14</x:v>
      </x:c>
      <x:c r="I61" s="8" t="str">
        <x:f>'Seeding'!D64</x:f>
        <x:v>16U WC Chiefs</x:v>
      </x:c>
      <x:c r="J61" s="8" t="str"/>
    </x:row>
    <x:row r="62" ht="23" customHeight="1">
      <x:c r="A62" s="2" t="str">
        <x:v>16U</x:v>
      </x:c>
      <x:c r="B62" s="23" t="n">
        <x:v>2</x:v>
      </x:c>
      <x:c r="C62" s="23" t="n">
        <x:v>6</x:v>
      </x:c>
      <x:c r="D62" s="24" t="n">
        <x:f>$B$5+(C62-1)*$B$6/1440</x:f>
        <x:v>0.7708333333333334</x:v>
      </x:c>
      <x:c r="E62" s="2" t="str">
        <x:f>'Pools'!J17</x:f>
        <x:v>Roswell Area Park Field 2</x:v>
      </x:c>
      <x:c r="F62" s="23" t="n">
        <x:f>'Seeding'!B59</x:f>
        <x:v>9</x:v>
      </x:c>
      <x:c r="G62" s="2" t="str">
        <x:f>'Seeding'!D59</x:f>
        <x:v>16U Hobgood Frozen Iguanas</x:v>
      </x:c>
      <x:c r="H62" s="23" t="n">
        <x:f>'Seeding'!B69</x:f>
        <x:v>19</x:v>
      </x:c>
      <x:c r="I62" s="2" t="str">
        <x:f>'Seeding'!D69</x:f>
        <x:v>Ocee Orange 16u</x:v>
      </x:c>
      <x:c r="J62" s="2" t="str"/>
    </x:row>
    <x:row r="63" ht="23" customHeight="1">
      <x:c r="A63" s="8" t="str">
        <x:v>16U</x:v>
      </x:c>
      <x:c r="B63" s="21" t="n">
        <x:v>3</x:v>
      </x:c>
      <x:c r="C63" s="21" t="n">
        <x:v>1</x:v>
      </x:c>
      <x:c r="D63" s="22" t="n">
        <x:f>$B$5+(C63-1)*$B$6/1440</x:f>
        <x:v>0.3541666666666667</x:v>
      </x:c>
      <x:c r="E63" s="8" t="str">
        <x:f>'Pools'!J18</x:f>
        <x:v>Big Shanty Park Field 3</x:v>
      </x:c>
      <x:c r="F63" s="21" t="n">
        <x:f>'Seeding'!B58</x:f>
        <x:v>8</x:v>
      </x:c>
      <x:c r="G63" s="8" t="str">
        <x:f>'Seeding'!D58</x:f>
        <x:v>16U AYBA/Wills Park Mudhens Fall 26</x:v>
      </x:c>
      <x:c r="H63" s="21" t="n">
        <x:f>'Seeding'!B63</x:f>
        <x:v>13</x:v>
      </x:c>
      <x:c r="I63" s="8" t="str">
        <x:f>'Seeding'!D63</x:f>
        <x:v>16U- Eastside Flamingos</x:v>
      </x:c>
      <x:c r="J63" s="8" t="str">
        <x:v>Max 1-slot break</x:v>
      </x:c>
    </x:row>
    <x:row r="64" ht="23" customHeight="1">
      <x:c r="A64" s="2" t="str">
        <x:v>16U</x:v>
      </x:c>
      <x:c r="B64" s="23" t="n">
        <x:v>3</x:v>
      </x:c>
      <x:c r="C64" s="23" t="n">
        <x:v>2</x:v>
      </x:c>
      <x:c r="D64" s="24" t="n">
        <x:f>$B$5+(C64-1)*$B$6/1440</x:f>
        <x:v>0.4375</x:v>
      </x:c>
      <x:c r="E64" s="2" t="str">
        <x:f>'Pools'!J18</x:f>
        <x:v>Big Shanty Park Field 3</x:v>
      </x:c>
      <x:c r="F64" s="23" t="n">
        <x:f>'Seeding'!B63</x:f>
        <x:v>13</x:v>
      </x:c>
      <x:c r="G64" s="2" t="str">
        <x:f>'Seeding'!D63</x:f>
        <x:v>16U- Eastside Flamingos</x:v>
      </x:c>
      <x:c r="H64" s="23" t="n">
        <x:f>'Seeding'!B68</x:f>
        <x:v>18</x:v>
      </x:c>
      <x:c r="I64" s="2" t="str">
        <x:f>'Seeding'!D68</x:f>
        <x:v>16u - Smyrna Lively</x:v>
      </x:c>
      <x:c r="J64" s="2" t="str"/>
    </x:row>
    <x:row r="65" ht="23" customHeight="1">
      <x:c r="A65" s="8" t="str">
        <x:v>16U</x:v>
      </x:c>
      <x:c r="B65" s="21" t="n">
        <x:v>3</x:v>
      </x:c>
      <x:c r="C65" s="21" t="n">
        <x:v>3</x:v>
      </x:c>
      <x:c r="D65" s="22" t="n">
        <x:f>$B$5+(C65-1)*$B$6/1440</x:f>
        <x:v>0.5208333333333334</x:v>
      </x:c>
      <x:c r="E65" s="8" t="str">
        <x:f>'Pools'!J18</x:f>
        <x:v>Big Shanty Park Field 3</x:v>
      </x:c>
      <x:c r="F65" s="21" t="n">
        <x:f>'Seeding'!B58</x:f>
        <x:v>8</x:v>
      </x:c>
      <x:c r="G65" s="8" t="str">
        <x:f>'Seeding'!D58</x:f>
        <x:v>16U AYBA/Wills Park Mudhens Fall 26</x:v>
      </x:c>
      <x:c r="H65" s="21" t="n">
        <x:f>'Seeding'!B68</x:f>
        <x:v>18</x:v>
      </x:c>
      <x:c r="I65" s="8" t="str">
        <x:f>'Seeding'!D68</x:f>
        <x:v>16u - Smyrna Lively</x:v>
      </x:c>
      <x:c r="J65" s="8" t="str"/>
    </x:row>
    <x:row r="66" ht="23" customHeight="1">
      <x:c r="A66" s="2" t="str">
        <x:v>16U</x:v>
      </x:c>
      <x:c r="B66" s="23" t="n">
        <x:v>3</x:v>
      </x:c>
      <x:c r="C66" s="23" t="n">
        <x:v>4</x:v>
      </x:c>
      <x:c r="D66" s="24" t="n">
        <x:f>$B$5+(C66-1)*$B$6/1440</x:f>
        <x:v>0.6041666666666667</x:v>
      </x:c>
      <x:c r="E66" s="2" t="str">
        <x:f>'Pools'!J18</x:f>
        <x:v>Big Shanty Park Field 3</x:v>
      </x:c>
      <x:c r="F66" s="23" t="n">
        <x:f>'Seeding'!B73</x:f>
        <x:v>23</x:v>
      </x:c>
      <x:c r="G66" s="2" t="str">
        <x:f>'Seeding'!D73</x:f>
        <x:v>16U WC Chargers</x:v>
      </x:c>
      <x:c r="H66" s="23" t="n">
        <x:f>'Seeding'!B74</x:f>
        <x:v>24</x:v>
      </x:c>
      <x:c r="I66" s="2" t="str">
        <x:f>'Seeding'!D74</x:f>
        <x:v>16U Acworth Navy</x:v>
      </x:c>
      <x:c r="J66" s="2" t="str"/>
    </x:row>
    <x:row r="67" ht="23" customHeight="1">
      <x:c r="A67" s="8" t="str">
        <x:v>16U</x:v>
      </x:c>
      <x:c r="B67" s="21" t="n">
        <x:v>3</x:v>
      </x:c>
      <x:c r="C67" s="21" t="n">
        <x:v>5</x:v>
      </x:c>
      <x:c r="D67" s="22" t="n">
        <x:f>$B$5+(C67-1)*$B$6/1440</x:f>
        <x:v>0.6875</x:v>
      </x:c>
      <x:c r="E67" s="8" t="str">
        <x:f>'Pools'!J18</x:f>
        <x:v>Big Shanty Park Field 3</x:v>
      </x:c>
      <x:c r="F67" s="21" t="n">
        <x:f>'Seeding'!B52</x:f>
        <x:v>2</x:v>
      </x:c>
      <x:c r="G67" s="8" t="str">
        <x:f>'Seeding'!D52</x:f>
        <x:v>16U05 - SP Grizzlies - Alfonso</x:v>
      </x:c>
      <x:c r="H67" s="21" t="n">
        <x:f>'Seeding'!B73</x:f>
        <x:v>23</x:v>
      </x:c>
      <x:c r="I67" s="8" t="str">
        <x:f>'Seeding'!D73</x:f>
        <x:v>16U WC Chargers</x:v>
      </x:c>
      <x:c r="J67" s="8" t="str"/>
    </x:row>
    <x:row r="68" ht="23" customHeight="1">
      <x:c r="A68" s="2" t="str">
        <x:v>16U</x:v>
      </x:c>
      <x:c r="B68" s="23" t="n">
        <x:v>3</x:v>
      </x:c>
      <x:c r="C68" s="23" t="n">
        <x:v>6</x:v>
      </x:c>
      <x:c r="D68" s="24" t="n">
        <x:f>$B$5+(C68-1)*$B$6/1440</x:f>
        <x:v>0.7708333333333334</x:v>
      </x:c>
      <x:c r="E68" s="2" t="str">
        <x:f>'Pools'!J18</x:f>
        <x:v>Big Shanty Park Field 3</x:v>
      </x:c>
      <x:c r="F68" s="23" t="n">
        <x:f>'Seeding'!B52</x:f>
        <x:v>2</x:v>
      </x:c>
      <x:c r="G68" s="2" t="str">
        <x:f>'Seeding'!D52</x:f>
        <x:v>16U05 - SP Grizzlies - Alfonso</x:v>
      </x:c>
      <x:c r="H68" s="23" t="n">
        <x:f>'Seeding'!B74</x:f>
        <x:v>24</x:v>
      </x:c>
      <x:c r="I68" s="2" t="str">
        <x:f>'Seeding'!D74</x:f>
        <x:v>16U Acworth Navy</x:v>
      </x:c>
      <x:c r="J68" s="2" t="str"/>
    </x:row>
    <x:row r="69" ht="23" customHeight="1">
      <x:c r="A69" s="8" t="str">
        <x:v>16U</x:v>
      </x:c>
      <x:c r="B69" s="21" t="n">
        <x:v>4</x:v>
      </x:c>
      <x:c r="C69" s="21" t="n">
        <x:v>1</x:v>
      </x:c>
      <x:c r="D69" s="22" t="n">
        <x:f>780/1440+(C69-1)*$B$6/1440</x:f>
        <x:v>0.5416666666666666</x:v>
      </x:c>
      <x:c r="E69" s="8" t="str">
        <x:f>'Pools'!J19</x:f>
        <x:v>Ocee Park Field 3</x:v>
      </x:c>
      <x:c r="F69" s="21" t="n">
        <x:f>'Seeding'!B54</x:f>
        <x:v>4</x:v>
      </x:c>
      <x:c r="G69" s="8" t="str">
        <x:f>'Seeding'!D54</x:f>
        <x:v>16U Hobgood Trash Pandas</x:v>
      </x:c>
      <x:c r="H69" s="21" t="n">
        <x:f>'Seeding'!B67</x:f>
        <x:v>17</x:v>
      </x:c>
      <x:c r="I69" s="8" t="str">
        <x:f>'Seeding'!D67</x:f>
        <x:v>16U06 - SP Titans - Bell</x:v>
      </x:c>
      <x:c r="J69" s="8" t="str">
        <x:v>Max 1-slot break</x:v>
      </x:c>
    </x:row>
    <x:row r="70" ht="23" customHeight="1">
      <x:c r="A70" s="2" t="str">
        <x:v>16U</x:v>
      </x:c>
      <x:c r="B70" s="23" t="n">
        <x:v>4</x:v>
      </x:c>
      <x:c r="C70" s="23" t="n">
        <x:v>2</x:v>
      </x:c>
      <x:c r="D70" s="24" t="n">
        <x:f>780/1440+(C70-1)*$B$6/1440</x:f>
        <x:v>0.625</x:v>
      </x:c>
      <x:c r="E70" s="2" t="str">
        <x:f>'Pools'!J19</x:f>
        <x:v>Ocee Park Field 3</x:v>
      </x:c>
      <x:c r="F70" s="23" t="n">
        <x:f>'Seeding'!B54</x:f>
        <x:v>4</x:v>
      </x:c>
      <x:c r="G70" s="2" t="str">
        <x:f>'Seeding'!D54</x:f>
        <x:v>16U Hobgood Trash Pandas</x:v>
      </x:c>
      <x:c r="H70" s="23" t="n">
        <x:f>'Seeding'!B62</x:f>
        <x:v>12</x:v>
      </x:c>
      <x:c r="I70" s="2" t="str">
        <x:f>'Seeding'!D62</x:f>
        <x:v>16U Ocee Black</x:v>
      </x:c>
      <x:c r="J70" s="2" t="str"/>
    </x:row>
    <x:row r="71" ht="23" customHeight="1">
      <x:c r="A71" s="8" t="str">
        <x:v>16U</x:v>
      </x:c>
      <x:c r="B71" s="21" t="n">
        <x:v>4</x:v>
      </x:c>
      <x:c r="C71" s="21" t="n">
        <x:v>3</x:v>
      </x:c>
      <x:c r="D71" s="22" t="n">
        <x:f>780/1440+(C71-1)*$B$6/1440</x:f>
        <x:v>0.7083333333333333</x:v>
      </x:c>
      <x:c r="E71" s="8" t="str">
        <x:f>'Pools'!J19</x:f>
        <x:v>Ocee Park Field 3</x:v>
      </x:c>
      <x:c r="F71" s="21" t="n">
        <x:f>'Seeding'!B57</x:f>
        <x:v>7</x:v>
      </x:c>
      <x:c r="G71" s="8" t="str">
        <x:f>'Seeding'!D57</x:f>
        <x:v>16U04 - SP Bird Dawgs - Bonfini</x:v>
      </x:c>
      <x:c r="H71" s="21" t="n">
        <x:f>'Seeding'!B67</x:f>
        <x:v>17</x:v>
      </x:c>
      <x:c r="I71" s="8" t="str">
        <x:f>'Seeding'!D67</x:f>
        <x:v>16U06 - SP Titans - Bell</x:v>
      </x:c>
      <x:c r="J71" s="8" t="str"/>
    </x:row>
    <x:row r="72" ht="23" customHeight="1">
      <x:c r="A72" s="2" t="str">
        <x:v>16U</x:v>
      </x:c>
      <x:c r="B72" s="23" t="n">
        <x:v>4</x:v>
      </x:c>
      <x:c r="C72" s="23" t="n">
        <x:v>4</x:v>
      </x:c>
      <x:c r="D72" s="24" t="n">
        <x:f>780/1440+(C72-1)*$B$6/1440</x:f>
        <x:v>0.7916666666666666</x:v>
      </x:c>
      <x:c r="E72" s="2" t="str">
        <x:f>'Pools'!J19</x:f>
        <x:v>Ocee Park Field 3</x:v>
      </x:c>
      <x:c r="F72" s="23" t="n">
        <x:f>'Seeding'!B57</x:f>
        <x:v>7</x:v>
      </x:c>
      <x:c r="G72" s="2" t="str">
        <x:f>'Seeding'!D57</x:f>
        <x:v>16U04 - SP Bird Dawgs - Bonfini</x:v>
      </x:c>
      <x:c r="H72" s="23" t="n">
        <x:f>'Seeding'!B62</x:f>
        <x:v>12</x:v>
      </x:c>
      <x:c r="I72" s="2" t="str">
        <x:f>'Seeding'!D62</x:f>
        <x:v>16U Ocee Black</x:v>
      </x:c>
      <x:c r="J72" s="2" t="str"/>
    </x:row>
    <x:row r="73" ht="23" customHeight="1">
      <x:c r="A73" s="8" t="str">
        <x:v>16U</x:v>
      </x:c>
      <x:c r="B73" s="21" t="n">
        <x:v>5</x:v>
      </x:c>
      <x:c r="C73" s="21" t="n">
        <x:v>1</x:v>
      </x:c>
      <x:c r="D73" s="22" t="n">
        <x:f>$B$5+(C73-1)*$B$6/1440</x:f>
        <x:v>0.3541666666666667</x:v>
      </x:c>
      <x:c r="E73" s="8" t="str">
        <x:f>'Pools'!J20</x:f>
        <x:v>Fullers Park Pony Colt Field</x:v>
      </x:c>
      <x:c r="F73" s="21" t="n">
        <x:f>'Seeding'!B55</x:f>
        <x:v>5</x:v>
      </x:c>
      <x:c r="G73" s="8" t="str">
        <x:f>'Seeding'!D55</x:f>
        <x:v>16U- Eastside Party Animals</x:v>
      </x:c>
      <x:c r="H73" s="21" t="n">
        <x:f>'Seeding'!B65</x:f>
        <x:v>15</x:v>
      </x:c>
      <x:c r="I73" s="8" t="str">
        <x:f>'Seeding'!D65</x:f>
        <x:v>16U- Eastside Woolly Mammoths</x:v>
      </x:c>
      <x:c r="J73" s="8" t="str">
        <x:v>Max 1-slot break</x:v>
      </x:c>
    </x:row>
    <x:row r="74" ht="23" customHeight="1">
      <x:c r="A74" s="2" t="str">
        <x:v>16U</x:v>
      </x:c>
      <x:c r="B74" s="23" t="n">
        <x:v>5</x:v>
      </x:c>
      <x:c r="C74" s="23" t="n">
        <x:v>2</x:v>
      </x:c>
      <x:c r="D74" s="24" t="n">
        <x:f>$B$5+(C74-1)*$B$6/1440</x:f>
        <x:v>0.4375</x:v>
      </x:c>
      <x:c r="E74" s="2" t="str">
        <x:f>'Pools'!J20</x:f>
        <x:v>Fullers Park Pony Colt Field</x:v>
      </x:c>
      <x:c r="F74" s="23" t="n">
        <x:f>'Seeding'!B55</x:f>
        <x:v>5</x:v>
      </x:c>
      <x:c r="G74" s="2" t="str">
        <x:f>'Seeding'!D55</x:f>
        <x:v>16U- Eastside Party Animals</x:v>
      </x:c>
      <x:c r="H74" s="23" t="n">
        <x:f>'Seeding'!B66</x:f>
        <x:v>16</x:v>
      </x:c>
      <x:c r="I74" s="2" t="str">
        <x:f>'Seeding'!D66</x:f>
        <x:v>16u - Smyrna Holden</x:v>
      </x:c>
      <x:c r="J74" s="2" t="str"/>
    </x:row>
    <x:row r="75" ht="23" customHeight="1">
      <x:c r="A75" s="8" t="str">
        <x:v>16U</x:v>
      </x:c>
      <x:c r="B75" s="21" t="n">
        <x:v>5</x:v>
      </x:c>
      <x:c r="C75" s="21" t="n">
        <x:v>3</x:v>
      </x:c>
      <x:c r="D75" s="22" t="n">
        <x:f>$B$5+(C75-1)*$B$6/1440</x:f>
        <x:v>0.5208333333333334</x:v>
      </x:c>
      <x:c r="E75" s="8" t="str">
        <x:f>'Pools'!J20</x:f>
        <x:v>Fullers Park Pony Colt Field</x:v>
      </x:c>
      <x:c r="F75" s="21" t="n">
        <x:f>'Seeding'!B65</x:f>
        <x:v>15</x:v>
      </x:c>
      <x:c r="G75" s="8" t="str">
        <x:f>'Seeding'!D65</x:f>
        <x:v>16U- Eastside Woolly Mammoths</x:v>
      </x:c>
      <x:c r="H75" s="21" t="n">
        <x:f>'Seeding'!B66</x:f>
        <x:v>16</x:v>
      </x:c>
      <x:c r="I75" s="8" t="str">
        <x:f>'Seeding'!D66</x:f>
        <x:v>16u - Smyrna Holden</x:v>
      </x:c>
      <x:c r="J75" s="8" t="str"/>
    </x:row>
    <x:row r="76" ht="23" customHeight="1">
      <x:c r="A76" s="2" t="str">
        <x:v>16U</x:v>
      </x:c>
      <x:c r="B76" s="23" t="n">
        <x:v>5</x:v>
      </x:c>
      <x:c r="C76" s="23" t="n">
        <x:v>4</x:v>
      </x:c>
      <x:c r="D76" s="24" t="n">
        <x:f>$B$5+(C76-1)*$B$6/1440</x:f>
        <x:v>0.6041666666666667</x:v>
      </x:c>
      <x:c r="E76" s="2" t="str">
        <x:f>'Pools'!J20</x:f>
        <x:v>Fullers Park Pony Colt Field</x:v>
      </x:c>
      <x:c r="F76" s="23" t="n">
        <x:f>'Seeding'!B56</x:f>
        <x:v>6</x:v>
      </x:c>
      <x:c r="G76" s="2" t="str">
        <x:f>'Seeding'!D56</x:f>
        <x:v>16U02 - SP Wild Things - Dennington</x:v>
      </x:c>
      <x:c r="H76" s="23" t="n">
        <x:f>'Seeding'!B75</x:f>
        <x:v>25</x:v>
      </x:c>
      <x:c r="I76" s="2" t="str">
        <x:f>'Seeding'!D75</x:f>
        <x:v>16U WC Falcons</x:v>
      </x:c>
      <x:c r="J76" s="2" t="str"/>
    </x:row>
    <x:row r="77" ht="23" customHeight="1">
      <x:c r="A77" s="8" t="str">
        <x:v>16U</x:v>
      </x:c>
      <x:c r="B77" s="21" t="n">
        <x:v>5</x:v>
      </x:c>
      <x:c r="C77" s="21" t="n">
        <x:v>5</x:v>
      </x:c>
      <x:c r="D77" s="22" t="n">
        <x:f>$B$5+(C77-1)*$B$6/1440</x:f>
        <x:v>0.6875</x:v>
      </x:c>
      <x:c r="E77" s="8" t="str">
        <x:f>'Pools'!J20</x:f>
        <x:v>Fullers Park Pony Colt Field</x:v>
      </x:c>
      <x:c r="F77" s="21" t="n">
        <x:f>'Seeding'!B56</x:f>
        <x:v>6</x:v>
      </x:c>
      <x:c r="G77" s="8" t="str">
        <x:f>'Seeding'!D56</x:f>
        <x:v>16U02 - SP Wild Things - Dennington</x:v>
      </x:c>
      <x:c r="H77" s="21" t="n">
        <x:f>'Seeding'!B76</x:f>
        <x:v>26</x:v>
      </x:c>
      <x:c r="I77" s="8" t="str">
        <x:f>'Seeding'!D76</x:f>
        <x:v>16U Clarkdale Eagles</x:v>
      </x:c>
      <x:c r="J77" s="8" t="str"/>
    </x:row>
    <x:row r="78" ht="23" customHeight="1">
      <x:c r="A78" s="2" t="str">
        <x:v>16U</x:v>
      </x:c>
      <x:c r="B78" s="23" t="n">
        <x:v>5</x:v>
      </x:c>
      <x:c r="C78" s="23" t="n">
        <x:v>6</x:v>
      </x:c>
      <x:c r="D78" s="24" t="n">
        <x:f>$B$5+(C78-1)*$B$6/1440</x:f>
        <x:v>0.7708333333333334</x:v>
      </x:c>
      <x:c r="E78" s="2" t="str">
        <x:f>'Pools'!J20</x:f>
        <x:v>Fullers Park Pony Colt Field</x:v>
      </x:c>
      <x:c r="F78" s="23" t="n">
        <x:f>'Seeding'!B75</x:f>
        <x:v>25</x:v>
      </x:c>
      <x:c r="G78" s="2" t="str">
        <x:f>'Seeding'!D75</x:f>
        <x:v>16U WC Falcons</x:v>
      </x:c>
      <x:c r="H78" s="23" t="n">
        <x:f>'Seeding'!B76</x:f>
        <x:v>26</x:v>
      </x:c>
      <x:c r="I78" s="2" t="str">
        <x:f>'Seeding'!D76</x:f>
        <x:v>16U Clarkdale Eagles</x:v>
      </x:c>
      <x:c r="J78" s="2" t="str"/>
    </x:row>
    <x:row r="79" ht="23" customHeight="1">
      <x:c r="A79" s="8" t="str">
        <x:v>18U</x:v>
      </x:c>
      <x:c r="B79" s="21" t="n">
        <x:v>1</x:v>
      </x:c>
      <x:c r="C79" s="21" t="n">
        <x:v>1</x:v>
      </x:c>
      <x:c r="D79" s="22" t="n">
        <x:f>$B$5+(C79-1)*$B$6/1440</x:f>
        <x:v>0.3541666666666667</x:v>
      </x:c>
      <x:c r="E79" s="8" t="str">
        <x:f>'Pools'!J21</x:f>
        <x:v>Big Shanty Park Field 4</x:v>
      </x:c>
      <x:c r="F79" s="21" t="n">
        <x:f>'Seeding'!B82</x:f>
        <x:v>5</x:v>
      </x:c>
      <x:c r="G79" s="8" t="str">
        <x:f>'Seeding'!D82</x:f>
        <x:v>18U-Eastside Flamingos</x:v>
      </x:c>
      <x:c r="H79" s="21" t="n">
        <x:f>'Seeding'!B86</x:f>
        <x:v>9</x:v>
      </x:c>
      <x:c r="I79" s="8" t="str">
        <x:f>'Seeding'!D86</x:f>
        <x:v>18U Biscuits</x:v>
      </x:c>
      <x:c r="J79" s="8" t="str">
        <x:v>Max 1-slot break</x:v>
      </x:c>
    </x:row>
    <x:row r="80" ht="23" customHeight="1">
      <x:c r="A80" s="2" t="str">
        <x:v>18U</x:v>
      </x:c>
      <x:c r="B80" s="23" t="n">
        <x:v>1</x:v>
      </x:c>
      <x:c r="C80" s="23" t="n">
        <x:v>2</x:v>
      </x:c>
      <x:c r="D80" s="24" t="n">
        <x:f>$B$5+(C80-1)*$B$6/1440</x:f>
        <x:v>0.4375</x:v>
      </x:c>
      <x:c r="E80" s="2" t="str">
        <x:f>'Pools'!J21</x:f>
        <x:v>Big Shanty Park Field 4</x:v>
      </x:c>
      <x:c r="F80" s="23" t="n">
        <x:f>'Seeding'!B81</x:f>
        <x:v>4</x:v>
      </x:c>
      <x:c r="G80" s="2" t="str">
        <x:f>'Seeding'!D81</x:f>
        <x:v>18U02 - SP Titans - Burtnett</x:v>
      </x:c>
      <x:c r="H80" s="23" t="n">
        <x:f>'Seeding'!B82</x:f>
        <x:v>5</x:v>
      </x:c>
      <x:c r="I80" s="2" t="str">
        <x:f>'Seeding'!D82</x:f>
        <x:v>18U-Eastside Flamingos</x:v>
      </x:c>
      <x:c r="J80" s="2" t="str"/>
    </x:row>
    <x:row r="81" ht="23" customHeight="1">
      <x:c r="A81" s="8" t="str">
        <x:v>18U</x:v>
      </x:c>
      <x:c r="B81" s="21" t="n">
        <x:v>1</x:v>
      </x:c>
      <x:c r="C81" s="21" t="n">
        <x:v>3</x:v>
      </x:c>
      <x:c r="D81" s="22" t="n">
        <x:f>$B$5+(C81-1)*$B$6/1440</x:f>
        <x:v>0.5208333333333334</x:v>
      </x:c>
      <x:c r="E81" s="8" t="str">
        <x:f>'Pools'!J21</x:f>
        <x:v>Big Shanty Park Field 4</x:v>
      </x:c>
      <x:c r="F81" s="21" t="n">
        <x:f>'Seeding'!B78</x:f>
        <x:v>1</x:v>
      </x:c>
      <x:c r="G81" s="8" t="str">
        <x:f>'Seeding'!D78</x:f>
        <x:v>18U01 - SP Slammers</x:v>
      </x:c>
      <x:c r="H81" s="21" t="n">
        <x:f>'Seeding'!B86</x:f>
        <x:v>9</x:v>
      </x:c>
      <x:c r="I81" s="8" t="str">
        <x:f>'Seeding'!D86</x:f>
        <x:v>18U Biscuits</x:v>
      </x:c>
      <x:c r="J81" s="8" t="str"/>
    </x:row>
    <x:row r="82" ht="23" customHeight="1">
      <x:c r="A82" s="2" t="str">
        <x:v>18U</x:v>
      </x:c>
      <x:c r="B82" s="23" t="n">
        <x:v>1</x:v>
      </x:c>
      <x:c r="C82" s="23" t="n">
        <x:v>4</x:v>
      </x:c>
      <x:c r="D82" s="24" t="n">
        <x:f>$B$5+(C82-1)*$B$6/1440</x:f>
        <x:v>0.6041666666666667</x:v>
      </x:c>
      <x:c r="E82" s="2" t="str">
        <x:f>'Pools'!J21</x:f>
        <x:v>Big Shanty Park Field 4</x:v>
      </x:c>
      <x:c r="F82" s="23" t="n">
        <x:f>'Seeding'!B81</x:f>
        <x:v>4</x:v>
      </x:c>
      <x:c r="G82" s="2" t="str">
        <x:f>'Seeding'!D81</x:f>
        <x:v>18U02 - SP Titans - Burtnett</x:v>
      </x:c>
      <x:c r="H82" s="23" t="n">
        <x:f>'Seeding'!B85</x:f>
        <x:v>8</x:v>
      </x:c>
      <x:c r="I82" s="2" t="str">
        <x:f>'Seeding'!D85</x:f>
        <x:v>18U WC Vikings</x:v>
      </x:c>
      <x:c r="J82" s="2" t="str"/>
    </x:row>
    <x:row r="83" ht="23" customHeight="1">
      <x:c r="A83" s="8" t="str">
        <x:v>18U</x:v>
      </x:c>
      <x:c r="B83" s="21" t="n">
        <x:v>1</x:v>
      </x:c>
      <x:c r="C83" s="21" t="n">
        <x:v>5</x:v>
      </x:c>
      <x:c r="D83" s="22" t="n">
        <x:f>$B$5+(C83-1)*$B$6/1440</x:f>
        <x:v>0.6875</x:v>
      </x:c>
      <x:c r="E83" s="8" t="str">
        <x:f>'Pools'!J21</x:f>
        <x:v>Big Shanty Park Field 4</x:v>
      </x:c>
      <x:c r="F83" s="21" t="n">
        <x:f>'Seeding'!B78</x:f>
        <x:v>1</x:v>
      </x:c>
      <x:c r="G83" s="8" t="str">
        <x:f>'Seeding'!D78</x:f>
        <x:v>18U01 - SP Slammers</x:v>
      </x:c>
      <x:c r="H83" s="21" t="n">
        <x:f>'Seeding'!B85</x:f>
        <x:v>8</x:v>
      </x:c>
      <x:c r="I83" s="8" t="str">
        <x:f>'Seeding'!D85</x:f>
        <x:v>18U WC Vikings</x:v>
      </x:c>
      <x:c r="J83" s="8" t="str"/>
    </x:row>
    <x:row r="84" ht="23" customHeight="1">
      <x:c r="A84" s="2" t="str">
        <x:v>18U</x:v>
      </x:c>
      <x:c r="B84" s="23" t="n">
        <x:v>2</x:v>
      </x:c>
      <x:c r="C84" s="23" t="n">
        <x:v>1</x:v>
      </x:c>
      <x:c r="D84" s="24" t="n">
        <x:f>$B$5+(C84-1)*$B$6/1440</x:f>
        <x:v>0.3541666666666667</x:v>
      </x:c>
      <x:c r="E84" s="2" t="str">
        <x:f>'Pools'!J22</x:f>
        <x:v>Wills Park Field 6</x:v>
      </x:c>
      <x:c r="F84" s="23" t="n">
        <x:f>'Seeding'!B79</x:f>
        <x:v>2</x:v>
      </x:c>
      <x:c r="G84" s="2" t="str">
        <x:f>'Seeding'!D79</x:f>
        <x:v>17/18U AYBA Trash Pandas</x:v>
      </x:c>
      <x:c r="H84" s="23" t="n">
        <x:f>'Seeding'!B83</x:f>
        <x:v>6</x:v>
      </x:c>
      <x:c r="I84" s="2" t="str">
        <x:f>'Seeding'!D83</x:f>
        <x:v>18U Hopewell Tigers</x:v>
      </x:c>
      <x:c r="J84" s="2" t="str">
        <x:v>Max 1-slot break</x:v>
      </x:c>
    </x:row>
    <x:row r="85" ht="23" customHeight="1">
      <x:c r="A85" s="8" t="str">
        <x:v>18U</x:v>
      </x:c>
      <x:c r="B85" s="21" t="n">
        <x:v>2</x:v>
      </x:c>
      <x:c r="C85" s="21" t="n">
        <x:v>2</x:v>
      </x:c>
      <x:c r="D85" s="22" t="n">
        <x:f>$B$5+(C85-1)*$B$6/1440</x:f>
        <x:v>0.4375</x:v>
      </x:c>
      <x:c r="E85" s="8" t="str">
        <x:f>'Pools'!J22</x:f>
        <x:v>Wills Park Field 6</x:v>
      </x:c>
      <x:c r="F85" s="21" t="n">
        <x:f>'Seeding'!B80</x:f>
        <x:v>3</x:v>
      </x:c>
      <x:c r="G85" s="8" t="str">
        <x:f>'Seeding'!D80</x:f>
        <x:v>18U Hobgood Trash Pandas</x:v>
      </x:c>
      <x:c r="H85" s="21" t="n">
        <x:f>'Seeding'!B83</x:f>
        <x:v>6</x:v>
      </x:c>
      <x:c r="I85" s="8" t="str">
        <x:f>'Seeding'!D83</x:f>
        <x:v>18U Hopewell Tigers</x:v>
      </x:c>
      <x:c r="J85" s="8" t="str"/>
    </x:row>
    <x:row r="86" ht="23" customHeight="1">
      <x:c r="A86" s="2" t="str">
        <x:v>18U</x:v>
      </x:c>
      <x:c r="B86" s="23" t="n">
        <x:v>2</x:v>
      </x:c>
      <x:c r="C86" s="23" t="n">
        <x:v>3</x:v>
      </x:c>
      <x:c r="D86" s="24" t="n">
        <x:f>$B$5+(C86-1)*$B$6/1440</x:f>
        <x:v>0.5208333333333334</x:v>
      </x:c>
      <x:c r="E86" s="2" t="str">
        <x:f>'Pools'!J22</x:f>
        <x:v>Wills Park Field 6</x:v>
      </x:c>
      <x:c r="F86" s="23" t="n">
        <x:f>'Seeding'!B79</x:f>
        <x:v>2</x:v>
      </x:c>
      <x:c r="G86" s="2" t="str">
        <x:f>'Seeding'!D79</x:f>
        <x:v>17/18U AYBA Trash Pandas</x:v>
      </x:c>
      <x:c r="H86" s="23" t="n">
        <x:f>'Seeding'!B84</x:f>
        <x:v>7</x:v>
      </x:c>
      <x:c r="I86" s="2" t="str">
        <x:f>'Seeding'!D84</x:f>
        <x:v>18u Acworth White</x:v>
      </x:c>
      <x:c r="J86" s="2" t="str"/>
    </x:row>
    <x:row r="87" ht="23" customHeight="1">
      <x:c r="A87" s="8" t="str">
        <x:v>18U</x:v>
      </x:c>
      <x:c r="B87" s="21" t="n">
        <x:v>2</x:v>
      </x:c>
      <x:c r="C87" s="21" t="n">
        <x:v>4</x:v>
      </x:c>
      <x:c r="D87" s="22" t="n">
        <x:f>$B$5+(C87-1)*$B$6/1440</x:f>
        <x:v>0.6041666666666667</x:v>
      </x:c>
      <x:c r="E87" s="8" t="str">
        <x:f>'Pools'!J22</x:f>
        <x:v>Wills Park Field 6</x:v>
      </x:c>
      <x:c r="F87" s="21" t="n">
        <x:f>'Seeding'!B80</x:f>
        <x:v>3</x:v>
      </x:c>
      <x:c r="G87" s="8" t="str">
        <x:f>'Seeding'!D80</x:f>
        <x:v>18U Hobgood Trash Pandas</x:v>
      </x:c>
      <x:c r="H87" s="21" t="n">
        <x:f>'Seeding'!B84</x:f>
        <x:v>7</x:v>
      </x:c>
      <x:c r="I87" s="8" t="str">
        <x:f>'Seeding'!D84</x:f>
        <x:v>18u Acworth White</x:v>
      </x:c>
      <x:c r="J87" s="8" t="str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</x:sheetData>
  <x:pageMargins left="0.7" right="0.7" top="0.75" bottom="0.75" header="0.3" footer="0.3"/>
  <x:tableParts count="1">
    <x:tablePart xmlns:r="http://schemas.openxmlformats.org/officeDocument/2006/relationships" r:id="R13c754a2b85d412f"/>
  </x:tableParts>
</x:worksheet>
</file>

<file path=xl/worksheets/sheet2.xml><?xml version="1.0" encoding="utf-8"?>
<x:worksheet xmlns:x="http://schemas.openxmlformats.org/spreadsheetml/2006/main">
  <x:sheetPr>
    <x:tabColor rgb="FF20364D"/>
  </x:sheetPr>
  <x:sheetViews>
    <x:sheetView showGridLines="0" workbookViewId="0"/>
  </x:sheetViews>
  <x:sheetFormatPr defaultRowHeight="15"/>
  <x:cols>
    <x:col min="1" max="1" width="12" hidden="0" customWidth="1"/>
    <x:col min="2" max="2" width="10" hidden="0" customWidth="1"/>
    <x:col min="3" max="3" width="11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4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Snake-order pool assignments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 t="str">
        <x:v>Pool 1 receives Seed 1, Pool 2 receives Seed 2; each subsequent pass reverses direction.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77 teams in 14 pools. Maximum six teams per pool. 14 distinct locked fields assigned.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 t="str">
        <x:v>14U: 5/6/6/6/6/6/6 teams   16U: 5/6/6/4/6 teams   18U: 5/4 teams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8" customHeight="1">
      <x:c r="A8" s="6" t="str">
        <x:v>Division</x:v>
      </x:c>
      <x:c r="B8" s="6" t="str">
        <x:v>Pool</x:v>
      </x:c>
      <x:c r="C8" s="6" t="str">
        <x:v>Teams</x:v>
      </x:c>
      <x:c r="D8" s="6" t="str">
        <x:v>Seed A</x:v>
      </x:c>
      <x:c r="E8" s="6" t="str">
        <x:v>Seed B</x:v>
      </x:c>
      <x:c r="F8" s="6" t="str">
        <x:v>Seed C</x:v>
      </x:c>
      <x:c r="G8" s="6" t="str">
        <x:v>Seed D</x:v>
      </x:c>
      <x:c r="H8" s="6" t="str">
        <x:v>Seed E</x:v>
      </x:c>
      <x:c r="I8" s="6" t="str">
        <x:v>Seed F</x:v>
      </x:c>
      <x:c r="J8" s="6" t="str">
        <x:v>Field</x:v>
      </x:c>
    </x:row>
    <x:row r="9" ht="23" customHeight="1">
      <x:c r="A9" s="8" t="str">
        <x:v>14U</x:v>
      </x:c>
      <x:c r="B9" s="21" t="n">
        <x:v>1</x:v>
      </x:c>
      <x:c r="C9" s="21" t="n">
        <x:v>5</x:v>
      </x:c>
      <x:c r="D9" s="21" t="n">
        <x:v>1</x:v>
      </x:c>
      <x:c r="E9" s="21" t="n">
        <x:v>14</x:v>
      </x:c>
      <x:c r="F9" s="21" t="n">
        <x:v>15</x:v>
      </x:c>
      <x:c r="G9" s="21" t="n">
        <x:v>28</x:v>
      </x:c>
      <x:c r="H9" s="21" t="n">
        <x:v>29</x:v>
      </x:c>
      <x:c r="I9" s="21"/>
      <x:c r="J9" s="14" t="str">
        <x:v>Harrison Park Field 2</x:v>
      </x:c>
    </x:row>
    <x:row r="10" ht="23" customHeight="1">
      <x:c r="A10" s="2" t="str">
        <x:v>14U</x:v>
      </x:c>
      <x:c r="B10" s="23" t="n">
        <x:v>2</x:v>
      </x:c>
      <x:c r="C10" s="23" t="n">
        <x:v>6</x:v>
      </x:c>
      <x:c r="D10" s="23" t="n">
        <x:v>2</x:v>
      </x:c>
      <x:c r="E10" s="23" t="n">
        <x:v>13</x:v>
      </x:c>
      <x:c r="F10" s="23" t="n">
        <x:v>16</x:v>
      </x:c>
      <x:c r="G10" s="23" t="n">
        <x:v>27</x:v>
      </x:c>
      <x:c r="H10" s="23" t="n">
        <x:v>30</x:v>
      </x:c>
      <x:c r="I10" s="23" t="n">
        <x:v>41</x:v>
      </x:c>
      <x:c r="J10" s="14" t="str">
        <x:v>Acworth Complex Field 3</x:v>
      </x:c>
    </x:row>
    <x:row r="11" ht="23" customHeight="1">
      <x:c r="A11" s="8" t="str">
        <x:v>14U</x:v>
      </x:c>
      <x:c r="B11" s="21" t="n">
        <x:v>3</x:v>
      </x:c>
      <x:c r="C11" s="21" t="n">
        <x:v>6</x:v>
      </x:c>
      <x:c r="D11" s="21" t="n">
        <x:v>3</x:v>
      </x:c>
      <x:c r="E11" s="21" t="n">
        <x:v>12</x:v>
      </x:c>
      <x:c r="F11" s="21" t="n">
        <x:v>17</x:v>
      </x:c>
      <x:c r="G11" s="21" t="n">
        <x:v>26</x:v>
      </x:c>
      <x:c r="H11" s="21" t="n">
        <x:v>31</x:v>
      </x:c>
      <x:c r="I11" s="21" t="n">
        <x:v>40</x:v>
      </x:c>
      <x:c r="J11" s="14" t="str">
        <x:v>Big Shanty Park Field 1</x:v>
      </x:c>
    </x:row>
    <x:row r="12" ht="23" customHeight="1">
      <x:c r="A12" s="2" t="str">
        <x:v>14U</x:v>
      </x:c>
      <x:c r="B12" s="23" t="n">
        <x:v>4</x:v>
      </x:c>
      <x:c r="C12" s="23" t="n">
        <x:v>6</x:v>
      </x:c>
      <x:c r="D12" s="23" t="n">
        <x:v>4</x:v>
      </x:c>
      <x:c r="E12" s="23" t="n">
        <x:v>11</x:v>
      </x:c>
      <x:c r="F12" s="23" t="n">
        <x:v>18</x:v>
      </x:c>
      <x:c r="G12" s="23" t="n">
        <x:v>25</x:v>
      </x:c>
      <x:c r="H12" s="23" t="n">
        <x:v>32</x:v>
      </x:c>
      <x:c r="I12" s="23" t="n">
        <x:v>39</x:v>
      </x:c>
      <x:c r="J12" s="14" t="str">
        <x:v>Big Shanty Park Field 2</x:v>
      </x:c>
    </x:row>
    <x:row r="13" ht="23" customHeight="1">
      <x:c r="A13" s="8" t="str">
        <x:v>14U</x:v>
      </x:c>
      <x:c r="B13" s="21" t="n">
        <x:v>5</x:v>
      </x:c>
      <x:c r="C13" s="21" t="n">
        <x:v>6</x:v>
      </x:c>
      <x:c r="D13" s="21" t="n">
        <x:v>5</x:v>
      </x:c>
      <x:c r="E13" s="21" t="n">
        <x:v>10</x:v>
      </x:c>
      <x:c r="F13" s="21" t="n">
        <x:v>19</x:v>
      </x:c>
      <x:c r="G13" s="21" t="n">
        <x:v>24</x:v>
      </x:c>
      <x:c r="H13" s="21" t="n">
        <x:v>33</x:v>
      </x:c>
      <x:c r="I13" s="21" t="n">
        <x:v>38</x:v>
      </x:c>
      <x:c r="J13" s="14" t="str">
        <x:v>Hobgood Baseball Field 9</x:v>
      </x:c>
    </x:row>
    <x:row r="14" ht="23" customHeight="1">
      <x:c r="A14" s="2" t="str">
        <x:v>14U</x:v>
      </x:c>
      <x:c r="B14" s="23" t="n">
        <x:v>6</x:v>
      </x:c>
      <x:c r="C14" s="23" t="n">
        <x:v>6</x:v>
      </x:c>
      <x:c r="D14" s="23" t="n">
        <x:v>6</x:v>
      </x:c>
      <x:c r="E14" s="23" t="n">
        <x:v>9</x:v>
      </x:c>
      <x:c r="F14" s="23" t="n">
        <x:v>20</x:v>
      </x:c>
      <x:c r="G14" s="23" t="n">
        <x:v>23</x:v>
      </x:c>
      <x:c r="H14" s="23" t="n">
        <x:v>34</x:v>
      </x:c>
      <x:c r="I14" s="23" t="n">
        <x:v>37</x:v>
      </x:c>
      <x:c r="J14" s="14" t="str">
        <x:v>Harrison Park Field 6</x:v>
      </x:c>
    </x:row>
    <x:row r="15" ht="23" customHeight="1">
      <x:c r="A15" s="8" t="str">
        <x:v>14U</x:v>
      </x:c>
      <x:c r="B15" s="21" t="n">
        <x:v>7</x:v>
      </x:c>
      <x:c r="C15" s="21" t="n">
        <x:v>6</x:v>
      </x:c>
      <x:c r="D15" s="21" t="n">
        <x:v>7</x:v>
      </x:c>
      <x:c r="E15" s="21" t="n">
        <x:v>8</x:v>
      </x:c>
      <x:c r="F15" s="21" t="n">
        <x:v>21</x:v>
      </x:c>
      <x:c r="G15" s="21" t="n">
        <x:v>22</x:v>
      </x:c>
      <x:c r="H15" s="21" t="n">
        <x:v>35</x:v>
      </x:c>
      <x:c r="I15" s="21" t="n">
        <x:v>36</x:v>
      </x:c>
      <x:c r="J15" s="14" t="str">
        <x:v>Sewell Mill Park Field 4</x:v>
      </x:c>
    </x:row>
    <x:row r="16" ht="23" customHeight="1">
      <x:c r="A16" s="2" t="str">
        <x:v>16U</x:v>
      </x:c>
      <x:c r="B16" s="23" t="n">
        <x:v>1</x:v>
      </x:c>
      <x:c r="C16" s="23" t="n">
        <x:v>5</x:v>
      </x:c>
      <x:c r="D16" s="23" t="n">
        <x:v>1</x:v>
      </x:c>
      <x:c r="E16" s="23" t="n">
        <x:v>10</x:v>
      </x:c>
      <x:c r="F16" s="23" t="n">
        <x:v>11</x:v>
      </x:c>
      <x:c r="G16" s="23" t="n">
        <x:v>20</x:v>
      </x:c>
      <x:c r="H16" s="23" t="n">
        <x:v>21</x:v>
      </x:c>
      <x:c r="I16" s="23"/>
      <x:c r="J16" s="14" t="str">
        <x:v>Harrison Park Field 7</x:v>
      </x:c>
    </x:row>
    <x:row r="17" ht="23" customHeight="1">
      <x:c r="A17" s="8" t="str">
        <x:v>16U</x:v>
      </x:c>
      <x:c r="B17" s="21" t="n">
        <x:v>2</x:v>
      </x:c>
      <x:c r="C17" s="21" t="n">
        <x:v>6</x:v>
      </x:c>
      <x:c r="D17" s="21" t="n">
        <x:v>3</x:v>
      </x:c>
      <x:c r="E17" s="21" t="n">
        <x:v>9</x:v>
      </x:c>
      <x:c r="F17" s="21" t="n">
        <x:v>14</x:v>
      </x:c>
      <x:c r="G17" s="21" t="n">
        <x:v>19</x:v>
      </x:c>
      <x:c r="H17" s="21" t="n">
        <x:v>22</x:v>
      </x:c>
      <x:c r="I17" s="21" t="n">
        <x:v>27</x:v>
      </x:c>
      <x:c r="J17" s="14" t="str">
        <x:v>Roswell Area Park Field 2</x:v>
      </x:c>
    </x:row>
    <x:row r="18" ht="23" customHeight="1">
      <x:c r="A18" s="2" t="str">
        <x:v>16U</x:v>
      </x:c>
      <x:c r="B18" s="23" t="n">
        <x:v>3</x:v>
      </x:c>
      <x:c r="C18" s="23" t="n">
        <x:v>6</x:v>
      </x:c>
      <x:c r="D18" s="23" t="n">
        <x:v>2</x:v>
      </x:c>
      <x:c r="E18" s="23" t="n">
        <x:v>8</x:v>
      </x:c>
      <x:c r="F18" s="23" t="n">
        <x:v>13</x:v>
      </x:c>
      <x:c r="G18" s="23" t="n">
        <x:v>18</x:v>
      </x:c>
      <x:c r="H18" s="23" t="n">
        <x:v>23</x:v>
      </x:c>
      <x:c r="I18" s="23" t="n">
        <x:v>24</x:v>
      </x:c>
      <x:c r="J18" s="14" t="str">
        <x:v>Big Shanty Park Field 3</x:v>
      </x:c>
    </x:row>
    <x:row r="19" ht="23" customHeight="1">
      <x:c r="A19" s="8" t="str">
        <x:v>16U</x:v>
      </x:c>
      <x:c r="B19" s="21" t="n">
        <x:v>4</x:v>
      </x:c>
      <x:c r="C19" s="21" t="n">
        <x:v>4</x:v>
      </x:c>
      <x:c r="D19" s="21" t="n">
        <x:v>4</x:v>
      </x:c>
      <x:c r="E19" s="21" t="n">
        <x:v>7</x:v>
      </x:c>
      <x:c r="F19" s="21" t="n">
        <x:v>12</x:v>
      </x:c>
      <x:c r="G19" s="21" t="n">
        <x:v>17</x:v>
      </x:c>
      <x:c r="H19" s="21"/>
      <x:c r="I19" s="21"/>
      <x:c r="J19" s="14" t="str">
        <x:v>Ocee Park Field 3</x:v>
      </x:c>
    </x:row>
    <x:row r="20" ht="23" customHeight="1">
      <x:c r="A20" s="2" t="str">
        <x:v>16U</x:v>
      </x:c>
      <x:c r="B20" s="23" t="n">
        <x:v>5</x:v>
      </x:c>
      <x:c r="C20" s="23" t="n">
        <x:v>6</x:v>
      </x:c>
      <x:c r="D20" s="23" t="n">
        <x:v>5</x:v>
      </x:c>
      <x:c r="E20" s="23" t="n">
        <x:v>6</x:v>
      </x:c>
      <x:c r="F20" s="23" t="n">
        <x:v>15</x:v>
      </x:c>
      <x:c r="G20" s="23" t="n">
        <x:v>16</x:v>
      </x:c>
      <x:c r="H20" s="23" t="n">
        <x:v>25</x:v>
      </x:c>
      <x:c r="I20" s="23" t="n">
        <x:v>26</x:v>
      </x:c>
      <x:c r="J20" s="14" t="str">
        <x:v>Fullers Park Pony Colt Field</x:v>
      </x:c>
    </x:row>
    <x:row r="21" ht="23" customHeight="1">
      <x:c r="A21" s="8" t="str">
        <x:v>18U</x:v>
      </x:c>
      <x:c r="B21" s="21" t="n">
        <x:v>1</x:v>
      </x:c>
      <x:c r="C21" s="21" t="n">
        <x:v>5</x:v>
      </x:c>
      <x:c r="D21" s="21" t="n">
        <x:v>1</x:v>
      </x:c>
      <x:c r="E21" s="21" t="n">
        <x:v>4</x:v>
      </x:c>
      <x:c r="F21" s="21" t="n">
        <x:v>5</x:v>
      </x:c>
      <x:c r="G21" s="21" t="n">
        <x:v>8</x:v>
      </x:c>
      <x:c r="H21" s="21" t="n">
        <x:v>9</x:v>
      </x:c>
      <x:c r="I21" s="21"/>
      <x:c r="J21" s="14" t="str">
        <x:v>Big Shanty Park Field 4</x:v>
      </x:c>
    </x:row>
    <x:row r="22" ht="23" customHeight="1">
      <x:c r="A22" s="2" t="str">
        <x:v>18U</x:v>
      </x:c>
      <x:c r="B22" s="23" t="n">
        <x:v>2</x:v>
      </x:c>
      <x:c r="C22" s="23" t="n">
        <x:v>4</x:v>
      </x:c>
      <x:c r="D22" s="23" t="n">
        <x:v>2</x:v>
      </x:c>
      <x:c r="E22" s="23" t="n">
        <x:v>3</x:v>
      </x:c>
      <x:c r="F22" s="23" t="n">
        <x:v>6</x:v>
      </x:c>
      <x:c r="G22" s="23" t="n">
        <x:v>7</x:v>
      </x:c>
      <x:c r="H22" s="23"/>
      <x:c r="I22" s="23"/>
      <x:c r="J22" s="14" t="str">
        <x:v>Wills Park Field 6</x:v>
      </x:c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15" t="str">
        <x:v>Schedule assumptions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 t="str">
        <x:v>All pools start at 8:30 AM on October 17, 2026. This layout requires 14 fields concurrently.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 t="str">
        <x:v>Two-hour start intervals are provisional and include game/turnover time. Edit Schedule B6 to change the interval.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 t="str">
        <x:v>Back-to-back games are allowed. Break limit means zero or one idle game slot between a team’s two games.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 t="str">
        <x:v>Six-team pools finish by 8:30 PM, five-team pools by 6:30 PM, and the four-team Ocee pool by 9:00 PM at two-hour slots.</x:v>
      </x:c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 t="str">
        <x:v>Pool Day locations locked October 15. Availability and slot length require confirmation.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 t="str">
        <x:v>Pool leaders get first priority, then the next-highest seed with an unused home field. No field is used by two pools.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 t="str">
        <x:v>Same-pass priority: 14U, 16U, 18U, then pool order. Field eligibility comes from the Master schedule.</x:v>
      </x:c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 t="str">
        <x:v>Field source: https://docs.google.com/spreadsheets/d/1qF5JQECOSw3MzsYzPpN5ddwm-rHlbT8zUy4WmkYB4u4/edit?gid=2020861904#gid=2020861904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 t="str">
        <x:v>Chuck Camp Park, Bell Memorial and Birmingham UMC are excluded. No field may be assigned to two pools.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</x:sheetData>
  <x:pageMargins left="0.7" right="0.7" top="0.75" bottom="0.75" header="0.3" footer="0.3"/>
  <x:tableParts count="1">
    <x:tablePart xmlns:r="http://schemas.openxmlformats.org/officeDocument/2006/relationships" r:id="Rcbd88d4df2d543ab"/>
  </x:tableParts>
</x:worksheet>
</file>

<file path=xl/worksheets/sheet3.xml><?xml version="1.0" encoding="utf-8"?>
<x:worksheet xmlns:x="http://schemas.openxmlformats.org/spreadsheetml/2006/main">
  <x:sheetPr>
    <x:tabColor rgb="FF20364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0" hidden="0" customWidth="1"/>
    <x:col min="2" max="2" width="8" hidden="0" customWidth="1"/>
    <x:col min="3" max="3" width="8" hidden="0" customWidth="1"/>
    <x:col min="4" max="4" width="49" hidden="0" customWidth="1"/>
    <x:col min="5" max="5" width="8" hidden="0" customWidth="1"/>
    <x:col min="6" max="6" width="8" hidden="0" customWidth="1"/>
    <x:col min="7" max="7" width="8" hidden="0" customWidth="1"/>
    <x:col min="8" max="8" width="9" hidden="0" customWidth="1"/>
    <x:col min="9" max="9" width="14" hidden="0" customWidth="1"/>
    <x:col min="10" max="10" width="9" hidden="0" customWidth="1"/>
    <x:col min="11" max="11" width="9" hidden="0" customWidth="1"/>
    <x:col min="12" max="12" width="6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Provisional seeding — October 15, 2026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 t="str">
        <x:v>Ranking % = (2 × wins + ties + losses) ÷ (2 × games played). Division seeds restart at 1.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 t="str">
        <x:v>Tiebreakers: head-to-head for exactly two tied teams; then fewest RA, most RS, then recorded coin flip.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" t="str">
        <x:v>Seeds are a dated snapshot. Rebuild seeds and matchups after additional results; record totals and percentages recalculate.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2" t="str">
        <x:v>No coin flips required for this snapshot.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8" customHeight="1">
      <x:c r="A9" s="6" t="str">
        <x:v>Division</x:v>
      </x:c>
      <x:c r="B9" s="6" t="str">
        <x:v>Seed</x:v>
      </x:c>
      <x:c r="C9" s="6" t="str">
        <x:v>Pool</x:v>
      </x:c>
      <x:c r="D9" s="6" t="str">
        <x:v>Team</x:v>
      </x:c>
      <x:c r="E9" s="6" t="str">
        <x:v>W</x:v>
      </x:c>
      <x:c r="F9" s="6" t="str">
        <x:v>L</x:v>
      </x:c>
      <x:c r="G9" s="6" t="str">
        <x:v>T</x:v>
      </x:c>
      <x:c r="H9" s="6" t="str">
        <x:v>GP</x:v>
      </x:c>
      <x:c r="I9" s="6" t="str">
        <x:v>Ranking %</x:v>
      </x:c>
      <x:c r="J9" s="6" t="str">
        <x:v>RA</x:v>
      </x:c>
      <x:c r="K9" s="6" t="str">
        <x:v>RS</x:v>
      </x:c>
      <x:c r="L9" s="6" t="str">
        <x:v>Tiebreak group</x:v>
      </x:c>
    </x:row>
    <x:row r="10" ht="34" customHeight="1">
      <x:c r="A10" s="8" t="str">
        <x:v>14U</x:v>
      </x:c>
      <x:c r="B10" s="21" t="n">
        <x:v>1</x:v>
      </x:c>
      <x:c r="C10" s="21" t="n">
        <x:v>1</x:v>
      </x:c>
      <x:c r="D10" s="8" t="str">
        <x:v>14U02 - SP Slammers - Rosecrans</x:v>
      </x:c>
      <x:c r="E10" s="8" t="n">
        <x:f>COUNTIFS('Results'!$A$10:$A$292,A10,'Results'!$H$10:$H$292,D10)</x:f>
        <x:v>8</x:v>
      </x:c>
      <x:c r="F10" s="8" t="n">
        <x:f>COUNTIFS('Results'!$A$10:$A$292,A10,'Results'!$I$10:$I$292,D10)</x:f>
        <x:v>0</x:v>
      </x:c>
      <x:c r="G10" s="8" t="n">
        <x:f>COUNTIFS('Results'!$A$10:$A$292,A10,'Results'!$C$10:$C$292,D10,'Results'!$J$10:$J$292,1)+COUNTIFS('Results'!$A$10:$A$292,A10,'Results'!$E$10:$E$292,D10,'Results'!$J$10:$J$292,1)</x:f>
        <x:v>0</x:v>
      </x:c>
      <x:c r="H10" s="8" t="n">
        <x:f>SUM(E10:G10)</x:f>
        <x:v>8</x:v>
      </x:c>
      <x:c r="I10" s="10" t="n">
        <x:f>IF(H10=0,"n.a.",(2*E10+G10+F10)/(2*H10))</x:f>
        <x:v>1</x:v>
      </x:c>
      <x:c r="J10" s="21" t="n">
        <x:f>SUMIFS('Results'!$F$10:$F$292,'Results'!$A$10:$A$292,A10,'Results'!$C$10:$C$292,D10)+SUMIFS('Results'!$D$10:$D$292,'Results'!$A$10:$A$292,A10,'Results'!$E$10:$E$292,D10)</x:f>
        <x:v>29</x:v>
      </x:c>
      <x:c r="K10" s="21" t="n">
        <x:f>SUMIFS('Results'!$D$10:$D$292,'Results'!$A$10:$A$292,A10,'Results'!$C$10:$C$292,D10)+SUMIFS('Results'!$F$10:$F$292,'Results'!$A$10:$A$292,A10,'Results'!$E$10:$E$292,D10)</x:f>
        <x:v>108</x:v>
      </x:c>
      <x:c r="L10" s="12" t="str">
        <x:v>Two-team tie: no decisive completed head-to-head; RA / RS</x:v>
      </x:c>
    </x:row>
    <x:row r="11" ht="34" customHeight="1">
      <x:c r="A11" s="2" t="str">
        <x:v>14U</x:v>
      </x:c>
      <x:c r="B11" s="23" t="n">
        <x:v>2</x:v>
      </x:c>
      <x:c r="C11" s="23" t="n">
        <x:v>2</x:v>
      </x:c>
      <x:c r="D11" s="2" t="str">
        <x:v>14U Acworth Grey</x:v>
      </x:c>
      <x:c r="E11" s="2" t="n">
        <x:f>COUNTIFS('Results'!$A$10:$A$292,A11,'Results'!$H$10:$H$292,D11)</x:f>
        <x:v>7</x:v>
      </x:c>
      <x:c r="F11" s="2" t="n">
        <x:f>COUNTIFS('Results'!$A$10:$A$292,A11,'Results'!$I$10:$I$292,D11)</x:f>
        <x:v>0</x:v>
      </x:c>
      <x:c r="G11" s="2" t="n">
        <x:f>COUNTIFS('Results'!$A$10:$A$292,A11,'Results'!$C$10:$C$292,D11,'Results'!$J$10:$J$292,1)+COUNTIFS('Results'!$A$10:$A$292,A11,'Results'!$E$10:$E$292,D11,'Results'!$J$10:$J$292,1)</x:f>
        <x:v>0</x:v>
      </x:c>
      <x:c r="H11" s="2" t="n">
        <x:f>SUM(E11:G11)</x:f>
        <x:v>7</x:v>
      </x:c>
      <x:c r="I11" s="11" t="n">
        <x:f>IF(H11=0,"n.a.",(2*E11+G11+F11)/(2*H11))</x:f>
        <x:v>1</x:v>
      </x:c>
      <x:c r="J11" s="23" t="n">
        <x:f>SUMIFS('Results'!$F$10:$F$292,'Results'!$A$10:$A$292,A11,'Results'!$C$10:$C$292,D11)+SUMIFS('Results'!$D$10:$D$292,'Results'!$A$10:$A$292,A11,'Results'!$E$10:$E$292,D11)</x:f>
        <x:v>36</x:v>
      </x:c>
      <x:c r="K11" s="23" t="n">
        <x:f>SUMIFS('Results'!$D$10:$D$292,'Results'!$A$10:$A$292,A11,'Results'!$C$10:$C$292,D11)+SUMIFS('Results'!$F$10:$F$292,'Results'!$A$10:$A$292,A11,'Results'!$E$10:$E$292,D11)</x:f>
        <x:v>78</x:v>
      </x:c>
      <x:c r="L11" s="13" t="str">
        <x:v>Two-team tie: no decisive completed head-to-head; RA / RS</x:v>
      </x:c>
    </x:row>
    <x:row r="12" ht="34" customHeight="1">
      <x:c r="A12" s="8" t="str">
        <x:v>14U</x:v>
      </x:c>
      <x:c r="B12" s="21" t="n">
        <x:v>3</x:v>
      </x:c>
      <x:c r="C12" s="21" t="n">
        <x:v>3</x:v>
      </x:c>
      <x:c r="D12" s="8" t="str">
        <x:v>14U WC Seahawks</x:v>
      </x:c>
      <x:c r="E12" s="8" t="n">
        <x:f>COUNTIFS('Results'!$A$10:$A$292,A12,'Results'!$H$10:$H$292,D12)</x:f>
        <x:v>8</x:v>
      </x:c>
      <x:c r="F12" s="8" t="n">
        <x:f>COUNTIFS('Results'!$A$10:$A$292,A12,'Results'!$I$10:$I$292,D12)</x:f>
        <x:v>1</x:v>
      </x:c>
      <x:c r="G12" s="8" t="n">
        <x:f>COUNTIFS('Results'!$A$10:$A$292,A12,'Results'!$C$10:$C$292,D12,'Results'!$J$10:$J$292,1)+COUNTIFS('Results'!$A$10:$A$292,A12,'Results'!$E$10:$E$292,D12,'Results'!$J$10:$J$292,1)</x:f>
        <x:v>0</x:v>
      </x:c>
      <x:c r="H12" s="8" t="n">
        <x:f>SUM(E12:G12)</x:f>
        <x:v>9</x:v>
      </x:c>
      <x:c r="I12" s="10" t="n">
        <x:f>IF(H12=0,"n.a.",(2*E12+G12+F12)/(2*H12))</x:f>
        <x:v>0.9444444444444444</x:v>
      </x:c>
      <x:c r="J12" s="21" t="n">
        <x:f>SUMIFS('Results'!$F$10:$F$292,'Results'!$A$10:$A$292,A12,'Results'!$C$10:$C$292,D12)+SUMIFS('Results'!$D$10:$D$292,'Results'!$A$10:$A$292,A12,'Results'!$E$10:$E$292,D12)</x:f>
        <x:v>49</x:v>
      </x:c>
      <x:c r="K12" s="21" t="n">
        <x:f>SUMIFS('Results'!$D$10:$D$292,'Results'!$A$10:$A$292,A12,'Results'!$C$10:$C$292,D12)+SUMIFS('Results'!$F$10:$F$292,'Results'!$A$10:$A$292,A12,'Results'!$E$10:$E$292,D12)</x:f>
        <x:v>101</x:v>
      </x:c>
      <x:c r="L12" s="12" t="str">
        <x:v>Two-team tie: no decisive completed head-to-head; RA / RS</x:v>
      </x:c>
    </x:row>
    <x:row r="13" ht="34" customHeight="1">
      <x:c r="A13" s="2" t="str">
        <x:v>14U</x:v>
      </x:c>
      <x:c r="B13" s="23" t="n">
        <x:v>4</x:v>
      </x:c>
      <x:c r="C13" s="23" t="n">
        <x:v>4</x:v>
      </x:c>
      <x:c r="D13" s="2" t="str">
        <x:v>14U WC Chargers</x:v>
      </x:c>
      <x:c r="E13" s="2" t="n">
        <x:f>COUNTIFS('Results'!$A$10:$A$292,A13,'Results'!$H$10:$H$292,D13)</x:f>
        <x:v>8</x:v>
      </x:c>
      <x:c r="F13" s="2" t="n">
        <x:f>COUNTIFS('Results'!$A$10:$A$292,A13,'Results'!$I$10:$I$292,D13)</x:f>
        <x:v>1</x:v>
      </x:c>
      <x:c r="G13" s="2" t="n">
        <x:f>COUNTIFS('Results'!$A$10:$A$292,A13,'Results'!$C$10:$C$292,D13,'Results'!$J$10:$J$292,1)+COUNTIFS('Results'!$A$10:$A$292,A13,'Results'!$E$10:$E$292,D13,'Results'!$J$10:$J$292,1)</x:f>
        <x:v>0</x:v>
      </x:c>
      <x:c r="H13" s="2" t="n">
        <x:f>SUM(E13:G13)</x:f>
        <x:v>9</x:v>
      </x:c>
      <x:c r="I13" s="11" t="n">
        <x:f>IF(H13=0,"n.a.",(2*E13+G13+F13)/(2*H13))</x:f>
        <x:v>0.9444444444444444</x:v>
      </x:c>
      <x:c r="J13" s="23" t="n">
        <x:f>SUMIFS('Results'!$F$10:$F$292,'Results'!$A$10:$A$292,A13,'Results'!$C$10:$C$292,D13)+SUMIFS('Results'!$D$10:$D$292,'Results'!$A$10:$A$292,A13,'Results'!$E$10:$E$292,D13)</x:f>
        <x:v>57</x:v>
      </x:c>
      <x:c r="K13" s="23" t="n">
        <x:f>SUMIFS('Results'!$D$10:$D$292,'Results'!$A$10:$A$292,A13,'Results'!$C$10:$C$292,D13)+SUMIFS('Results'!$F$10:$F$292,'Results'!$A$10:$A$292,A13,'Results'!$E$10:$E$292,D13)</x:f>
        <x:v>87</x:v>
      </x:c>
      <x:c r="L13" s="13" t="str">
        <x:v>Two-team tie: no decisive completed head-to-head; RA / RS</x:v>
      </x:c>
    </x:row>
    <x:row r="14" ht="34" customHeight="1">
      <x:c r="A14" s="8" t="str">
        <x:v>14U</x:v>
      </x:c>
      <x:c r="B14" s="21" t="n">
        <x:v>5</x:v>
      </x:c>
      <x:c r="C14" s="21" t="n">
        <x:v>5</x:v>
      </x:c>
      <x:c r="D14" s="8" t="str">
        <x:v>14U WC Lions</x:v>
      </x:c>
      <x:c r="E14" s="8" t="n">
        <x:f>COUNTIFS('Results'!$A$10:$A$292,A14,'Results'!$H$10:$H$292,D14)</x:f>
        <x:v>6</x:v>
      </x:c>
      <x:c r="F14" s="8" t="n">
        <x:f>COUNTIFS('Results'!$A$10:$A$292,A14,'Results'!$I$10:$I$292,D14)</x:f>
        <x:v>1</x:v>
      </x:c>
      <x:c r="G14" s="8" t="n">
        <x:f>COUNTIFS('Results'!$A$10:$A$292,A14,'Results'!$C$10:$C$292,D14,'Results'!$J$10:$J$292,1)+COUNTIFS('Results'!$A$10:$A$292,A14,'Results'!$E$10:$E$292,D14,'Results'!$J$10:$J$292,1)</x:f>
        <x:v>0</x:v>
      </x:c>
      <x:c r="H14" s="8" t="n">
        <x:f>SUM(E14:G14)</x:f>
        <x:v>7</x:v>
      </x:c>
      <x:c r="I14" s="10" t="n">
        <x:f>IF(H14=0,"n.a.",(2*E14+G14+F14)/(2*H14))</x:f>
        <x:v>0.9285714285714286</x:v>
      </x:c>
      <x:c r="J14" s="21" t="n">
        <x:f>SUMIFS('Results'!$F$10:$F$292,'Results'!$A$10:$A$292,A14,'Results'!$C$10:$C$292,D14)+SUMIFS('Results'!$D$10:$D$292,'Results'!$A$10:$A$292,A14,'Results'!$E$10:$E$292,D14)</x:f>
        <x:v>41</x:v>
      </x:c>
      <x:c r="K14" s="21" t="n">
        <x:f>SUMIFS('Results'!$D$10:$D$292,'Results'!$A$10:$A$292,A14,'Results'!$C$10:$C$292,D14)+SUMIFS('Results'!$F$10:$F$292,'Results'!$A$10:$A$292,A14,'Results'!$E$10:$E$292,D14)</x:f>
        <x:v>89</x:v>
      </x:c>
      <x:c r="L14" s="12" t="str">
        <x:v>Ranking percentage</x:v>
      </x:c>
    </x:row>
    <x:row r="15" ht="34" customHeight="1">
      <x:c r="A15" s="2" t="str">
        <x:v>14U</x:v>
      </x:c>
      <x:c r="B15" s="23" t="n">
        <x:v>6</x:v>
      </x:c>
      <x:c r="C15" s="23" t="n">
        <x:v>6</x:v>
      </x:c>
      <x:c r="D15" s="2" t="str">
        <x:v>14U04 - SP Grizzlies</x:v>
      </x:c>
      <x:c r="E15" s="2" t="n">
        <x:f>COUNTIFS('Results'!$A$10:$A$292,A15,'Results'!$H$10:$H$292,D15)</x:f>
        <x:v>7</x:v>
      </x:c>
      <x:c r="F15" s="2" t="n">
        <x:f>COUNTIFS('Results'!$A$10:$A$292,A15,'Results'!$I$10:$I$292,D15)</x:f>
        <x:v>2</x:v>
      </x:c>
      <x:c r="G15" s="2" t="n">
        <x:f>COUNTIFS('Results'!$A$10:$A$292,A15,'Results'!$C$10:$C$292,D15,'Results'!$J$10:$J$292,1)+COUNTIFS('Results'!$A$10:$A$292,A15,'Results'!$E$10:$E$292,D15,'Results'!$J$10:$J$292,1)</x:f>
        <x:v>0</x:v>
      </x:c>
      <x:c r="H15" s="2" t="n">
        <x:f>SUM(E15:G15)</x:f>
        <x:v>9</x:v>
      </x:c>
      <x:c r="I15" s="11" t="n">
        <x:f>IF(H15=0,"n.a.",(2*E15+G15+F15)/(2*H15))</x:f>
        <x:v>0.8888888888888888</x:v>
      </x:c>
      <x:c r="J15" s="23" t="n">
        <x:f>SUMIFS('Results'!$F$10:$F$292,'Results'!$A$10:$A$292,A15,'Results'!$C$10:$C$292,D15)+SUMIFS('Results'!$D$10:$D$292,'Results'!$A$10:$A$292,A15,'Results'!$E$10:$E$292,D15)</x:f>
        <x:v>43</x:v>
      </x:c>
      <x:c r="K15" s="23" t="n">
        <x:f>SUMIFS('Results'!$D$10:$D$292,'Results'!$A$10:$A$292,A15,'Results'!$C$10:$C$292,D15)+SUMIFS('Results'!$F$10:$F$292,'Results'!$A$10:$A$292,A15,'Results'!$E$10:$E$292,D15)</x:f>
        <x:v>108</x:v>
      </x:c>
      <x:c r="L15" s="13" t="str">
        <x:v>Ranking percentage</x:v>
      </x:c>
    </x:row>
    <x:row r="16" ht="34" customHeight="1">
      <x:c r="A16" s="8" t="str">
        <x:v>14U</x:v>
      </x:c>
      <x:c r="B16" s="21" t="n">
        <x:v>7</x:v>
      </x:c>
      <x:c r="C16" s="21" t="n">
        <x:v>7</x:v>
      </x:c>
      <x:c r="D16" s="8" t="str">
        <x:v>14U Hopewell Tar Heels</x:v>
      </x:c>
      <x:c r="E16" s="8" t="n">
        <x:f>COUNTIFS('Results'!$A$10:$A$292,A16,'Results'!$H$10:$H$292,D16)</x:f>
        <x:v>6</x:v>
      </x:c>
      <x:c r="F16" s="8" t="n">
        <x:f>COUNTIFS('Results'!$A$10:$A$292,A16,'Results'!$I$10:$I$292,D16)</x:f>
        <x:v>2</x:v>
      </x:c>
      <x:c r="G16" s="8" t="n">
        <x:f>COUNTIFS('Results'!$A$10:$A$292,A16,'Results'!$C$10:$C$292,D16,'Results'!$J$10:$J$292,1)+COUNTIFS('Results'!$A$10:$A$292,A16,'Results'!$E$10:$E$292,D16,'Results'!$J$10:$J$292,1)</x:f>
        <x:v>0</x:v>
      </x:c>
      <x:c r="H16" s="8" t="n">
        <x:f>SUM(E16:G16)</x:f>
        <x:v>8</x:v>
      </x:c>
      <x:c r="I16" s="10" t="n">
        <x:f>IF(H16=0,"n.a.",(2*E16+G16+F16)/(2*H16))</x:f>
        <x:v>0.875</x:v>
      </x:c>
      <x:c r="J16" s="21" t="n">
        <x:f>SUMIFS('Results'!$F$10:$F$292,'Results'!$A$10:$A$292,A16,'Results'!$C$10:$C$292,D16)+SUMIFS('Results'!$D$10:$D$292,'Results'!$A$10:$A$292,A16,'Results'!$E$10:$E$292,D16)</x:f>
        <x:v>36</x:v>
      </x:c>
      <x:c r="K16" s="21" t="n">
        <x:f>SUMIFS('Results'!$D$10:$D$292,'Results'!$A$10:$A$292,A16,'Results'!$C$10:$C$292,D16)+SUMIFS('Results'!$F$10:$F$292,'Results'!$A$10:$A$292,A16,'Results'!$E$10:$E$292,D16)</x:f>
        <x:v>80</x:v>
      </x:c>
      <x:c r="L16" s="12" t="str">
        <x:v>Two-team tie: no decisive completed head-to-head; RA / RS</x:v>
      </x:c>
    </x:row>
    <x:row r="17" ht="34" customHeight="1">
      <x:c r="A17" s="2" t="str">
        <x:v>14U</x:v>
      </x:c>
      <x:c r="B17" s="23" t="n">
        <x:v>8</x:v>
      </x:c>
      <x:c r="C17" s="23" t="n">
        <x:v>7</x:v>
      </x:c>
      <x:c r="D17" s="2" t="str">
        <x:v>14U WC Bills</x:v>
      </x:c>
      <x:c r="E17" s="2" t="n">
        <x:f>COUNTIFS('Results'!$A$10:$A$292,A17,'Results'!$H$10:$H$292,D17)</x:f>
        <x:v>6</x:v>
      </x:c>
      <x:c r="F17" s="2" t="n">
        <x:f>COUNTIFS('Results'!$A$10:$A$292,A17,'Results'!$I$10:$I$292,D17)</x:f>
        <x:v>2</x:v>
      </x:c>
      <x:c r="G17" s="2" t="n">
        <x:f>COUNTIFS('Results'!$A$10:$A$292,A17,'Results'!$C$10:$C$292,D17,'Results'!$J$10:$J$292,1)+COUNTIFS('Results'!$A$10:$A$292,A17,'Results'!$E$10:$E$292,D17,'Results'!$J$10:$J$292,1)</x:f>
        <x:v>0</x:v>
      </x:c>
      <x:c r="H17" s="2" t="n">
        <x:f>SUM(E17:G17)</x:f>
        <x:v>8</x:v>
      </x:c>
      <x:c r="I17" s="11" t="n">
        <x:f>IF(H17=0,"n.a.",(2*E17+G17+F17)/(2*H17))</x:f>
        <x:v>0.875</x:v>
      </x:c>
      <x:c r="J17" s="23" t="n">
        <x:f>SUMIFS('Results'!$F$10:$F$292,'Results'!$A$10:$A$292,A17,'Results'!$C$10:$C$292,D17)+SUMIFS('Results'!$D$10:$D$292,'Results'!$A$10:$A$292,A17,'Results'!$E$10:$E$292,D17)</x:f>
        <x:v>44</x:v>
      </x:c>
      <x:c r="K17" s="23" t="n">
        <x:f>SUMIFS('Results'!$D$10:$D$292,'Results'!$A$10:$A$292,A17,'Results'!$C$10:$C$292,D17)+SUMIFS('Results'!$F$10:$F$292,'Results'!$A$10:$A$292,A17,'Results'!$E$10:$E$292,D17)</x:f>
        <x:v>86</x:v>
      </x:c>
      <x:c r="L17" s="13" t="str">
        <x:v>Two-team tie: no decisive completed head-to-head; RA / RS</x:v>
      </x:c>
    </x:row>
    <x:row r="18" ht="34" customHeight="1">
      <x:c r="A18" s="8" t="str">
        <x:v>14U</x:v>
      </x:c>
      <x:c r="B18" s="21" t="n">
        <x:v>9</x:v>
      </x:c>
      <x:c r="C18" s="21" t="n">
        <x:v>6</x:v>
      </x:c>
      <x:c r="D18" s="8" t="str">
        <x:v>14u - Smyrna Morris</x:v>
      </x:c>
      <x:c r="E18" s="8" t="n">
        <x:f>COUNTIFS('Results'!$A$10:$A$292,A18,'Results'!$H$10:$H$292,D18)</x:f>
        <x:v>5</x:v>
      </x:c>
      <x:c r="F18" s="8" t="n">
        <x:f>COUNTIFS('Results'!$A$10:$A$292,A18,'Results'!$I$10:$I$292,D18)</x:f>
        <x:v>1</x:v>
      </x:c>
      <x:c r="G18" s="8" t="n">
        <x:f>COUNTIFS('Results'!$A$10:$A$292,A18,'Results'!$C$10:$C$292,D18,'Results'!$J$10:$J$292,1)+COUNTIFS('Results'!$A$10:$A$292,A18,'Results'!$E$10:$E$292,D18,'Results'!$J$10:$J$292,1)</x:f>
        <x:v>1</x:v>
      </x:c>
      <x:c r="H18" s="8" t="n">
        <x:f>SUM(E18:G18)</x:f>
        <x:v>7</x:v>
      </x:c>
      <x:c r="I18" s="10" t="n">
        <x:f>IF(H18=0,"n.a.",(2*E18+G18+F18)/(2*H18))</x:f>
        <x:v>0.8571428571428571</x:v>
      </x:c>
      <x:c r="J18" s="21" t="n">
        <x:f>SUMIFS('Results'!$F$10:$F$292,'Results'!$A$10:$A$292,A18,'Results'!$C$10:$C$292,D18)+SUMIFS('Results'!$D$10:$D$292,'Results'!$A$10:$A$292,A18,'Results'!$E$10:$E$292,D18)</x:f>
        <x:v>51</x:v>
      </x:c>
      <x:c r="K18" s="21" t="n">
        <x:f>SUMIFS('Results'!$D$10:$D$292,'Results'!$A$10:$A$292,A18,'Results'!$C$10:$C$292,D18)+SUMIFS('Results'!$F$10:$F$292,'Results'!$A$10:$A$292,A18,'Results'!$E$10:$E$292,D18)</x:f>
        <x:v>74</x:v>
      </x:c>
      <x:c r="L18" s="12" t="str">
        <x:v>Two-team tie: head-to-head decisive</x:v>
      </x:c>
    </x:row>
    <x:row r="19" ht="34" customHeight="1">
      <x:c r="A19" s="2" t="str">
        <x:v>14U</x:v>
      </x:c>
      <x:c r="B19" s="23" t="n">
        <x:v>10</x:v>
      </x:c>
      <x:c r="C19" s="23" t="n">
        <x:v>5</x:v>
      </x:c>
      <x:c r="D19" s="2" t="str">
        <x:v>14U06 - SP Titans - Lopez</x:v>
      </x:c>
      <x:c r="E19" s="2" t="n">
        <x:f>COUNTIFS('Results'!$A$10:$A$292,A19,'Results'!$H$10:$H$292,D19)</x:f>
        <x:v>5</x:v>
      </x:c>
      <x:c r="F19" s="2" t="n">
        <x:f>COUNTIFS('Results'!$A$10:$A$292,A19,'Results'!$I$10:$I$292,D19)</x:f>
        <x:v>2</x:v>
      </x:c>
      <x:c r="G19" s="2" t="n">
        <x:f>COUNTIFS('Results'!$A$10:$A$292,A19,'Results'!$C$10:$C$292,D19,'Results'!$J$10:$J$292,1)+COUNTIFS('Results'!$A$10:$A$292,A19,'Results'!$E$10:$E$292,D19,'Results'!$J$10:$J$292,1)</x:f>
        <x:v>0</x:v>
      </x:c>
      <x:c r="H19" s="2" t="n">
        <x:f>SUM(E19:G19)</x:f>
        <x:v>7</x:v>
      </x:c>
      <x:c r="I19" s="11" t="n">
        <x:f>IF(H19=0,"n.a.",(2*E19+G19+F19)/(2*H19))</x:f>
        <x:v>0.8571428571428571</x:v>
      </x:c>
      <x:c r="J19" s="23" t="n">
        <x:f>SUMIFS('Results'!$F$10:$F$292,'Results'!$A$10:$A$292,A19,'Results'!$C$10:$C$292,D19)+SUMIFS('Results'!$D$10:$D$292,'Results'!$A$10:$A$292,A19,'Results'!$E$10:$E$292,D19)</x:f>
        <x:v>52</x:v>
      </x:c>
      <x:c r="K19" s="23" t="n">
        <x:f>SUMIFS('Results'!$D$10:$D$292,'Results'!$A$10:$A$292,A19,'Results'!$C$10:$C$292,D19)+SUMIFS('Results'!$F$10:$F$292,'Results'!$A$10:$A$292,A19,'Results'!$E$10:$E$292,D19)</x:f>
        <x:v>85</x:v>
      </x:c>
      <x:c r="L19" s="13" t="str">
        <x:v>Two-team tie: head-to-head decisive</x:v>
      </x:c>
    </x:row>
    <x:row r="20" ht="34" customHeight="1">
      <x:c r="A20" s="8" t="str">
        <x:v>14U</x:v>
      </x:c>
      <x:c r="B20" s="21" t="n">
        <x:v>11</x:v>
      </x:c>
      <x:c r="C20" s="21" t="n">
        <x:v>4</x:v>
      </x:c>
      <x:c r="D20" s="8" t="str">
        <x:v>14u - Smyrna Powell Bailey</x:v>
      </x:c>
      <x:c r="E20" s="8" t="n">
        <x:f>COUNTIFS('Results'!$A$10:$A$292,A20,'Results'!$H$10:$H$292,D20)</x:f>
        <x:v>5</x:v>
      </x:c>
      <x:c r="F20" s="8" t="n">
        <x:f>COUNTIFS('Results'!$A$10:$A$292,A20,'Results'!$I$10:$I$292,D20)</x:f>
        <x:v>3</x:v>
      </x:c>
      <x:c r="G20" s="8" t="n">
        <x:f>COUNTIFS('Results'!$A$10:$A$292,A20,'Results'!$C$10:$C$292,D20,'Results'!$J$10:$J$292,1)+COUNTIFS('Results'!$A$10:$A$292,A20,'Results'!$E$10:$E$292,D20,'Results'!$J$10:$J$292,1)</x:f>
        <x:v>0</x:v>
      </x:c>
      <x:c r="H20" s="8" t="n">
        <x:f>SUM(E20:G20)</x:f>
        <x:v>8</x:v>
      </x:c>
      <x:c r="I20" s="10" t="n">
        <x:f>IF(H20=0,"n.a.",(2*E20+G20+F20)/(2*H20))</x:f>
        <x:v>0.8125</x:v>
      </x:c>
      <x:c r="J20" s="21" t="n">
        <x:f>SUMIFS('Results'!$F$10:$F$292,'Results'!$A$10:$A$292,A20,'Results'!$C$10:$C$292,D20)+SUMIFS('Results'!$D$10:$D$292,'Results'!$A$10:$A$292,A20,'Results'!$E$10:$E$292,D20)</x:f>
        <x:v>52</x:v>
      </x:c>
      <x:c r="K20" s="21" t="n">
        <x:f>SUMIFS('Results'!$D$10:$D$292,'Results'!$A$10:$A$292,A20,'Results'!$C$10:$C$292,D20)+SUMIFS('Results'!$F$10:$F$292,'Results'!$A$10:$A$292,A20,'Results'!$E$10:$E$292,D20)</x:f>
        <x:v>89</x:v>
      </x:c>
      <x:c r="L20" s="12" t="str">
        <x:v>3-team tie: skip head-to-head; RA / RS</x:v>
      </x:c>
    </x:row>
    <x:row r="21" ht="34" customHeight="1">
      <x:c r="A21" s="2" t="str">
        <x:v>14U</x:v>
      </x:c>
      <x:c r="B21" s="23" t="n">
        <x:v>12</x:v>
      </x:c>
      <x:c r="C21" s="23" t="n">
        <x:v>3</x:v>
      </x:c>
      <x:c r="D21" s="2" t="str">
        <x:v>14U01 - SP Thunderbolts - Thomas</x:v>
      </x:c>
      <x:c r="E21" s="2" t="n">
        <x:f>COUNTIFS('Results'!$A$10:$A$292,A21,'Results'!$H$10:$H$292,D21)</x:f>
        <x:v>5</x:v>
      </x:c>
      <x:c r="F21" s="2" t="n">
        <x:f>COUNTIFS('Results'!$A$10:$A$292,A21,'Results'!$I$10:$I$292,D21)</x:f>
        <x:v>2</x:v>
      </x:c>
      <x:c r="G21" s="2" t="n">
        <x:f>COUNTIFS('Results'!$A$10:$A$292,A21,'Results'!$C$10:$C$292,D21,'Results'!$J$10:$J$292,1)+COUNTIFS('Results'!$A$10:$A$292,A21,'Results'!$E$10:$E$292,D21,'Results'!$J$10:$J$292,1)</x:f>
        <x:v>1</x:v>
      </x:c>
      <x:c r="H21" s="2" t="n">
        <x:f>SUM(E21:G21)</x:f>
        <x:v>8</x:v>
      </x:c>
      <x:c r="I21" s="11" t="n">
        <x:f>IF(H21=0,"n.a.",(2*E21+G21+F21)/(2*H21))</x:f>
        <x:v>0.8125</x:v>
      </x:c>
      <x:c r="J21" s="23" t="n">
        <x:f>SUMIFS('Results'!$F$10:$F$292,'Results'!$A$10:$A$292,A21,'Results'!$C$10:$C$292,D21)+SUMIFS('Results'!$D$10:$D$292,'Results'!$A$10:$A$292,A21,'Results'!$E$10:$E$292,D21)</x:f>
        <x:v>56</x:v>
      </x:c>
      <x:c r="K21" s="23" t="n">
        <x:f>SUMIFS('Results'!$D$10:$D$292,'Results'!$A$10:$A$292,A21,'Results'!$C$10:$C$292,D21)+SUMIFS('Results'!$F$10:$F$292,'Results'!$A$10:$A$292,A21,'Results'!$E$10:$E$292,D21)</x:f>
        <x:v>100</x:v>
      </x:c>
      <x:c r="L21" s="13" t="str">
        <x:v>3-team tie: skip head-to-head; RA / RS</x:v>
      </x:c>
    </x:row>
    <x:row r="22" ht="34" customHeight="1">
      <x:c r="A22" s="8" t="str">
        <x:v>14U</x:v>
      </x:c>
      <x:c r="B22" s="21" t="n">
        <x:v>13</x:v>
      </x:c>
      <x:c r="C22" s="21" t="n">
        <x:v>2</x:v>
      </x:c>
      <x:c r="D22" s="8" t="str">
        <x:v>14U05 - SP Crushers - Gutierrez</x:v>
      </x:c>
      <x:c r="E22" s="8" t="n">
        <x:f>COUNTIFS('Results'!$A$10:$A$292,A22,'Results'!$H$10:$H$292,D22)</x:f>
        <x:v>5</x:v>
      </x:c>
      <x:c r="F22" s="8" t="n">
        <x:f>COUNTIFS('Results'!$A$10:$A$292,A22,'Results'!$I$10:$I$292,D22)</x:f>
        <x:v>3</x:v>
      </x:c>
      <x:c r="G22" s="8" t="n">
        <x:f>COUNTIFS('Results'!$A$10:$A$292,A22,'Results'!$C$10:$C$292,D22,'Results'!$J$10:$J$292,1)+COUNTIFS('Results'!$A$10:$A$292,A22,'Results'!$E$10:$E$292,D22,'Results'!$J$10:$J$292,1)</x:f>
        <x:v>0</x:v>
      </x:c>
      <x:c r="H22" s="8" t="n">
        <x:f>SUM(E22:G22)</x:f>
        <x:v>8</x:v>
      </x:c>
      <x:c r="I22" s="10" t="n">
        <x:f>IF(H22=0,"n.a.",(2*E22+G22+F22)/(2*H22))</x:f>
        <x:v>0.8125</x:v>
      </x:c>
      <x:c r="J22" s="21" t="n">
        <x:f>SUMIFS('Results'!$F$10:$F$292,'Results'!$A$10:$A$292,A22,'Results'!$C$10:$C$292,D22)+SUMIFS('Results'!$D$10:$D$292,'Results'!$A$10:$A$292,A22,'Results'!$E$10:$E$292,D22)</x:f>
        <x:v>63</x:v>
      </x:c>
      <x:c r="K22" s="21" t="n">
        <x:f>SUMIFS('Results'!$D$10:$D$292,'Results'!$A$10:$A$292,A22,'Results'!$C$10:$C$292,D22)+SUMIFS('Results'!$F$10:$F$292,'Results'!$A$10:$A$292,A22,'Results'!$E$10:$E$292,D22)</x:f>
        <x:v>79</x:v>
      </x:c>
      <x:c r="L22" s="12" t="str">
        <x:v>3-team tie: skip head-to-head; RA / RS</x:v>
      </x:c>
    </x:row>
    <x:row r="23" ht="34" customHeight="1">
      <x:c r="A23" s="2" t="str">
        <x:v>14U</x:v>
      </x:c>
      <x:c r="B23" s="23" t="n">
        <x:v>14</x:v>
      </x:c>
      <x:c r="C23" s="23" t="n">
        <x:v>1</x:v>
      </x:c>
      <x:c r="D23" s="2" t="str">
        <x:v>14u - Smyrna Dunbeck</x:v>
      </x:c>
      <x:c r="E23" s="2" t="n">
        <x:f>COUNTIFS('Results'!$A$10:$A$292,A23,'Results'!$H$10:$H$292,D23)</x:f>
        <x:v>4</x:v>
      </x:c>
      <x:c r="F23" s="2" t="n">
        <x:f>COUNTIFS('Results'!$A$10:$A$292,A23,'Results'!$I$10:$I$292,D23)</x:f>
        <x:v>3</x:v>
      </x:c>
      <x:c r="G23" s="2" t="n">
        <x:f>COUNTIFS('Results'!$A$10:$A$292,A23,'Results'!$C$10:$C$292,D23,'Results'!$J$10:$J$292,1)+COUNTIFS('Results'!$A$10:$A$292,A23,'Results'!$E$10:$E$292,D23,'Results'!$J$10:$J$292,1)</x:f>
        <x:v>0</x:v>
      </x:c>
      <x:c r="H23" s="2" t="n">
        <x:f>SUM(E23:G23)</x:f>
        <x:v>7</x:v>
      </x:c>
      <x:c r="I23" s="11" t="n">
        <x:f>IF(H23=0,"n.a.",(2*E23+G23+F23)/(2*H23))</x:f>
        <x:v>0.7857142857142857</x:v>
      </x:c>
      <x:c r="J23" s="23" t="n">
        <x:f>SUMIFS('Results'!$F$10:$F$292,'Results'!$A$10:$A$292,A23,'Results'!$C$10:$C$292,D23)+SUMIFS('Results'!$D$10:$D$292,'Results'!$A$10:$A$292,A23,'Results'!$E$10:$E$292,D23)</x:f>
        <x:v>49</x:v>
      </x:c>
      <x:c r="K23" s="23" t="n">
        <x:f>SUMIFS('Results'!$D$10:$D$292,'Results'!$A$10:$A$292,A23,'Results'!$C$10:$C$292,D23)+SUMIFS('Results'!$F$10:$F$292,'Results'!$A$10:$A$292,A23,'Results'!$E$10:$E$292,D23)</x:f>
        <x:v>62</x:v>
      </x:c>
      <x:c r="L23" s="13" t="str">
        <x:v>4-team tie: skip head-to-head; RA / RS</x:v>
      </x:c>
    </x:row>
    <x:row r="24" ht="34" customHeight="1">
      <x:c r="A24" s="8" t="str">
        <x:v>14U</x:v>
      </x:c>
      <x:c r="B24" s="21" t="n">
        <x:v>15</x:v>
      </x:c>
      <x:c r="C24" s="21" t="n">
        <x:v>1</x:v>
      </x:c>
      <x:c r="D24" s="8" t="str">
        <x:v>14U - Eastside Coastal Chaos</x:v>
      </x:c>
      <x:c r="E24" s="8" t="n">
        <x:f>COUNTIFS('Results'!$A$10:$A$292,A24,'Results'!$H$10:$H$292,D24)</x:f>
        <x:v>4</x:v>
      </x:c>
      <x:c r="F24" s="8" t="n">
        <x:f>COUNTIFS('Results'!$A$10:$A$292,A24,'Results'!$I$10:$I$292,D24)</x:f>
        <x:v>3</x:v>
      </x:c>
      <x:c r="G24" s="8" t="n">
        <x:f>COUNTIFS('Results'!$A$10:$A$292,A24,'Results'!$C$10:$C$292,D24,'Results'!$J$10:$J$292,1)+COUNTIFS('Results'!$A$10:$A$292,A24,'Results'!$E$10:$E$292,D24,'Results'!$J$10:$J$292,1)</x:f>
        <x:v>0</x:v>
      </x:c>
      <x:c r="H24" s="8" t="n">
        <x:f>SUM(E24:G24)</x:f>
        <x:v>7</x:v>
      </x:c>
      <x:c r="I24" s="10" t="n">
        <x:f>IF(H24=0,"n.a.",(2*E24+G24+F24)/(2*H24))</x:f>
        <x:v>0.7857142857142857</x:v>
      </x:c>
      <x:c r="J24" s="21" t="n">
        <x:f>SUMIFS('Results'!$F$10:$F$292,'Results'!$A$10:$A$292,A24,'Results'!$C$10:$C$292,D24)+SUMIFS('Results'!$D$10:$D$292,'Results'!$A$10:$A$292,A24,'Results'!$E$10:$E$292,D24)</x:f>
        <x:v>65</x:v>
      </x:c>
      <x:c r="K24" s="21" t="n">
        <x:f>SUMIFS('Results'!$D$10:$D$292,'Results'!$A$10:$A$292,A24,'Results'!$C$10:$C$292,D24)+SUMIFS('Results'!$F$10:$F$292,'Results'!$A$10:$A$292,A24,'Results'!$E$10:$E$292,D24)</x:f>
        <x:v>57</x:v>
      </x:c>
      <x:c r="L24" s="12" t="str">
        <x:v>4-team tie: skip head-to-head; RA / RS</x:v>
      </x:c>
    </x:row>
    <x:row r="25" ht="34" customHeight="1">
      <x:c r="A25" s="2" t="str">
        <x:v>14U</x:v>
      </x:c>
      <x:c r="B25" s="23" t="n">
        <x:v>16</x:v>
      </x:c>
      <x:c r="C25" s="23" t="n">
        <x:v>2</x:v>
      </x:c>
      <x:c r="D25" s="2" t="str">
        <x:v>14U09 - SP Otters - Harmon</x:v>
      </x:c>
      <x:c r="E25" s="2" t="n">
        <x:f>COUNTIFS('Results'!$A$10:$A$292,A25,'Results'!$H$10:$H$292,D25)</x:f>
        <x:v>4</x:v>
      </x:c>
      <x:c r="F25" s="2" t="n">
        <x:f>COUNTIFS('Results'!$A$10:$A$292,A25,'Results'!$I$10:$I$292,D25)</x:f>
        <x:v>3</x:v>
      </x:c>
      <x:c r="G25" s="2" t="n">
        <x:f>COUNTIFS('Results'!$A$10:$A$292,A25,'Results'!$C$10:$C$292,D25,'Results'!$J$10:$J$292,1)+COUNTIFS('Results'!$A$10:$A$292,A25,'Results'!$E$10:$E$292,D25,'Results'!$J$10:$J$292,1)</x:f>
        <x:v>0</x:v>
      </x:c>
      <x:c r="H25" s="2" t="n">
        <x:f>SUM(E25:G25)</x:f>
        <x:v>7</x:v>
      </x:c>
      <x:c r="I25" s="11" t="n">
        <x:f>IF(H25=0,"n.a.",(2*E25+G25+F25)/(2*H25))</x:f>
        <x:v>0.7857142857142857</x:v>
      </x:c>
      <x:c r="J25" s="23" t="n">
        <x:f>SUMIFS('Results'!$F$10:$F$292,'Results'!$A$10:$A$292,A25,'Results'!$C$10:$C$292,D25)+SUMIFS('Results'!$D$10:$D$292,'Results'!$A$10:$A$292,A25,'Results'!$E$10:$E$292,D25)</x:f>
        <x:v>67</x:v>
      </x:c>
      <x:c r="K25" s="23" t="n">
        <x:f>SUMIFS('Results'!$D$10:$D$292,'Results'!$A$10:$A$292,A25,'Results'!$C$10:$C$292,D25)+SUMIFS('Results'!$F$10:$F$292,'Results'!$A$10:$A$292,A25,'Results'!$E$10:$E$292,D25)</x:f>
        <x:v>61</x:v>
      </x:c>
      <x:c r="L25" s="13" t="str">
        <x:v>4-team tie: skip head-to-head; RA / RS</x:v>
      </x:c>
    </x:row>
    <x:row r="26" ht="34" customHeight="1">
      <x:c r="A26" s="8" t="str">
        <x:v>14U</x:v>
      </x:c>
      <x:c r="B26" s="21" t="n">
        <x:v>17</x:v>
      </x:c>
      <x:c r="C26" s="21" t="n">
        <x:v>3</x:v>
      </x:c>
      <x:c r="D26" s="8" t="str">
        <x:v>14U Hopewell Bulldogs</x:v>
      </x:c>
      <x:c r="E26" s="8" t="n">
        <x:f>COUNTIFS('Results'!$A$10:$A$292,A26,'Results'!$H$10:$H$292,D26)</x:f>
        <x:v>4</x:v>
      </x:c>
      <x:c r="F26" s="8" t="n">
        <x:f>COUNTIFS('Results'!$A$10:$A$292,A26,'Results'!$I$10:$I$292,D26)</x:f>
        <x:v>2</x:v>
      </x:c>
      <x:c r="G26" s="8" t="n">
        <x:f>COUNTIFS('Results'!$A$10:$A$292,A26,'Results'!$C$10:$C$292,D26,'Results'!$J$10:$J$292,1)+COUNTIFS('Results'!$A$10:$A$292,A26,'Results'!$E$10:$E$292,D26,'Results'!$J$10:$J$292,1)</x:f>
        <x:v>1</x:v>
      </x:c>
      <x:c r="H26" s="8" t="n">
        <x:f>SUM(E26:G26)</x:f>
        <x:v>7</x:v>
      </x:c>
      <x:c r="I26" s="10" t="n">
        <x:f>IF(H26=0,"n.a.",(2*E26+G26+F26)/(2*H26))</x:f>
        <x:v>0.7857142857142857</x:v>
      </x:c>
      <x:c r="J26" s="21" t="n">
        <x:f>SUMIFS('Results'!$F$10:$F$292,'Results'!$A$10:$A$292,A26,'Results'!$C$10:$C$292,D26)+SUMIFS('Results'!$D$10:$D$292,'Results'!$A$10:$A$292,A26,'Results'!$E$10:$E$292,D26)</x:f>
        <x:v>73</x:v>
      </x:c>
      <x:c r="K26" s="21" t="n">
        <x:f>SUMIFS('Results'!$D$10:$D$292,'Results'!$A$10:$A$292,A26,'Results'!$C$10:$C$292,D26)+SUMIFS('Results'!$F$10:$F$292,'Results'!$A$10:$A$292,A26,'Results'!$E$10:$E$292,D26)</x:f>
        <x:v>61</x:v>
      </x:c>
      <x:c r="L26" s="12" t="str">
        <x:v>4-team tie: skip head-to-head; RA / RS</x:v>
      </x:c>
    </x:row>
    <x:row r="27" ht="34" customHeight="1">
      <x:c r="A27" s="2" t="str">
        <x:v>14U</x:v>
      </x:c>
      <x:c r="B27" s="23" t="n">
        <x:v>18</x:v>
      </x:c>
      <x:c r="C27" s="23" t="n">
        <x:v>4</x:v>
      </x:c>
      <x:c r="D27" s="2" t="str">
        <x:v>14U07 - SP Jackals - Malloy</x:v>
      </x:c>
      <x:c r="E27" s="2" t="n">
        <x:f>COUNTIFS('Results'!$A$10:$A$292,A27,'Results'!$H$10:$H$292,D27)</x:f>
        <x:v>4</x:v>
      </x:c>
      <x:c r="F27" s="2" t="n">
        <x:f>COUNTIFS('Results'!$A$10:$A$292,A27,'Results'!$I$10:$I$292,D27)</x:f>
        <x:v>4</x:v>
      </x:c>
      <x:c r="G27" s="2" t="n">
        <x:f>COUNTIFS('Results'!$A$10:$A$292,A27,'Results'!$C$10:$C$292,D27,'Results'!$J$10:$J$292,1)+COUNTIFS('Results'!$A$10:$A$292,A27,'Results'!$E$10:$E$292,D27,'Results'!$J$10:$J$292,1)</x:f>
        <x:v>0</x:v>
      </x:c>
      <x:c r="H27" s="2" t="n">
        <x:f>SUM(E27:G27)</x:f>
        <x:v>8</x:v>
      </x:c>
      <x:c r="I27" s="11" t="n">
        <x:f>IF(H27=0,"n.a.",(2*E27+G27+F27)/(2*H27))</x:f>
        <x:v>0.75</x:v>
      </x:c>
      <x:c r="J27" s="23" t="n">
        <x:f>SUMIFS('Results'!$F$10:$F$292,'Results'!$A$10:$A$292,A27,'Results'!$C$10:$C$292,D27)+SUMIFS('Results'!$D$10:$D$292,'Results'!$A$10:$A$292,A27,'Results'!$E$10:$E$292,D27)</x:f>
        <x:v>82</x:v>
      </x:c>
      <x:c r="K27" s="23" t="n">
        <x:f>SUMIFS('Results'!$D$10:$D$292,'Results'!$A$10:$A$292,A27,'Results'!$C$10:$C$292,D27)+SUMIFS('Results'!$F$10:$F$292,'Results'!$A$10:$A$292,A27,'Results'!$E$10:$E$292,D27)</x:f>
        <x:v>80</x:v>
      </x:c>
      <x:c r="L27" s="13" t="str">
        <x:v>Ranking percentage</x:v>
      </x:c>
    </x:row>
    <x:row r="28" ht="34" customHeight="1">
      <x:c r="A28" s="8" t="str">
        <x:v>14U</x:v>
      </x:c>
      <x:c r="B28" s="21" t="n">
        <x:v>19</x:v>
      </x:c>
      <x:c r="C28" s="21" t="n">
        <x:v>5</x:v>
      </x:c>
      <x:c r="D28" s="8" t="str">
        <x:v>14U WC Falcons</x:v>
      </x:c>
      <x:c r="E28" s="8" t="n">
        <x:f>COUNTIFS('Results'!$A$10:$A$292,A28,'Results'!$H$10:$H$292,D28)</x:f>
        <x:v>4</x:v>
      </x:c>
      <x:c r="F28" s="8" t="n">
        <x:f>COUNTIFS('Results'!$A$10:$A$292,A28,'Results'!$I$10:$I$292,D28)</x:f>
        <x:v>5</x:v>
      </x:c>
      <x:c r="G28" s="8" t="n">
        <x:f>COUNTIFS('Results'!$A$10:$A$292,A28,'Results'!$C$10:$C$292,D28,'Results'!$J$10:$J$292,1)+COUNTIFS('Results'!$A$10:$A$292,A28,'Results'!$E$10:$E$292,D28,'Results'!$J$10:$J$292,1)</x:f>
        <x:v>0</x:v>
      </x:c>
      <x:c r="H28" s="8" t="n">
        <x:f>SUM(E28:G28)</x:f>
        <x:v>9</x:v>
      </x:c>
      <x:c r="I28" s="10" t="n">
        <x:f>IF(H28=0,"n.a.",(2*E28+G28+F28)/(2*H28))</x:f>
        <x:v>0.7222222222222222</x:v>
      </x:c>
      <x:c r="J28" s="21" t="n">
        <x:f>SUMIFS('Results'!$F$10:$F$292,'Results'!$A$10:$A$292,A28,'Results'!$C$10:$C$292,D28)+SUMIFS('Results'!$D$10:$D$292,'Results'!$A$10:$A$292,A28,'Results'!$E$10:$E$292,D28)</x:f>
        <x:v>80</x:v>
      </x:c>
      <x:c r="K28" s="21" t="n">
        <x:f>SUMIFS('Results'!$D$10:$D$292,'Results'!$A$10:$A$292,A28,'Results'!$C$10:$C$292,D28)+SUMIFS('Results'!$F$10:$F$292,'Results'!$A$10:$A$292,A28,'Results'!$E$10:$E$292,D28)</x:f>
        <x:v>69</x:v>
      </x:c>
      <x:c r="L28" s="12" t="str">
        <x:v>Ranking percentage</x:v>
      </x:c>
    </x:row>
    <x:row r="29" ht="34" customHeight="1">
      <x:c r="A29" s="2" t="str">
        <x:v>14U</x:v>
      </x:c>
      <x:c r="B29" s="23" t="n">
        <x:v>20</x:v>
      </x:c>
      <x:c r="C29" s="23" t="n">
        <x:v>6</x:v>
      </x:c>
      <x:c r="D29" s="2" t="str">
        <x:v>14U Hobgood Aces</x:v>
      </x:c>
      <x:c r="E29" s="2" t="n">
        <x:f>COUNTIFS('Results'!$A$10:$A$292,A29,'Results'!$H$10:$H$292,D29)</x:f>
        <x:v>3</x:v>
      </x:c>
      <x:c r="F29" s="2" t="n">
        <x:f>COUNTIFS('Results'!$A$10:$A$292,A29,'Results'!$I$10:$I$292,D29)</x:f>
        <x:v>4</x:v>
      </x:c>
      <x:c r="G29" s="2" t="n">
        <x:f>COUNTIFS('Results'!$A$10:$A$292,A29,'Results'!$C$10:$C$292,D29,'Results'!$J$10:$J$292,1)+COUNTIFS('Results'!$A$10:$A$292,A29,'Results'!$E$10:$E$292,D29,'Results'!$J$10:$J$292,1)</x:f>
        <x:v>0</x:v>
      </x:c>
      <x:c r="H29" s="2" t="n">
        <x:f>SUM(E29:G29)</x:f>
        <x:v>7</x:v>
      </x:c>
      <x:c r="I29" s="11" t="n">
        <x:f>IF(H29=0,"n.a.",(2*E29+G29+F29)/(2*H29))</x:f>
        <x:v>0.7142857142857143</x:v>
      </x:c>
      <x:c r="J29" s="23" t="n">
        <x:f>SUMIFS('Results'!$F$10:$F$292,'Results'!$A$10:$A$292,A29,'Results'!$C$10:$C$292,D29)+SUMIFS('Results'!$D$10:$D$292,'Results'!$A$10:$A$292,A29,'Results'!$E$10:$E$292,D29)</x:f>
        <x:v>43</x:v>
      </x:c>
      <x:c r="K29" s="23" t="n">
        <x:f>SUMIFS('Results'!$D$10:$D$292,'Results'!$A$10:$A$292,A29,'Results'!$C$10:$C$292,D29)+SUMIFS('Results'!$F$10:$F$292,'Results'!$A$10:$A$292,A29,'Results'!$E$10:$E$292,D29)</x:f>
        <x:v>38</x:v>
      </x:c>
      <x:c r="L29" s="13" t="str">
        <x:v>7-team tie: skip head-to-head; RA / RS</x:v>
      </x:c>
    </x:row>
    <x:row r="30" ht="34" customHeight="1">
      <x:c r="A30" s="8" t="str">
        <x:v>14U</x:v>
      </x:c>
      <x:c r="B30" s="21" t="n">
        <x:v>21</x:v>
      </x:c>
      <x:c r="C30" s="21" t="n">
        <x:v>7</x:v>
      </x:c>
      <x:c r="D30" s="8" t="str">
        <x:v>14U03 - SP Mud Monsters - Latzak</x:v>
      </x:c>
      <x:c r="E30" s="8" t="n">
        <x:f>COUNTIFS('Results'!$A$10:$A$292,A30,'Results'!$H$10:$H$292,D30)</x:f>
        <x:v>3</x:v>
      </x:c>
      <x:c r="F30" s="8" t="n">
        <x:f>COUNTIFS('Results'!$A$10:$A$292,A30,'Results'!$I$10:$I$292,D30)</x:f>
        <x:v>4</x:v>
      </x:c>
      <x:c r="G30" s="8" t="n">
        <x:f>COUNTIFS('Results'!$A$10:$A$292,A30,'Results'!$C$10:$C$292,D30,'Results'!$J$10:$J$292,1)+COUNTIFS('Results'!$A$10:$A$292,A30,'Results'!$E$10:$E$292,D30,'Results'!$J$10:$J$292,1)</x:f>
        <x:v>0</x:v>
      </x:c>
      <x:c r="H30" s="8" t="n">
        <x:f>SUM(E30:G30)</x:f>
        <x:v>7</x:v>
      </x:c>
      <x:c r="I30" s="10" t="n">
        <x:f>IF(H30=0,"n.a.",(2*E30+G30+F30)/(2*H30))</x:f>
        <x:v>0.7142857142857143</x:v>
      </x:c>
      <x:c r="J30" s="21" t="n">
        <x:f>SUMIFS('Results'!$F$10:$F$292,'Results'!$A$10:$A$292,A30,'Results'!$C$10:$C$292,D30)+SUMIFS('Results'!$D$10:$D$292,'Results'!$A$10:$A$292,A30,'Results'!$E$10:$E$292,D30)</x:f>
        <x:v>49</x:v>
      </x:c>
      <x:c r="K30" s="21" t="n">
        <x:f>SUMIFS('Results'!$D$10:$D$292,'Results'!$A$10:$A$292,A30,'Results'!$C$10:$C$292,D30)+SUMIFS('Results'!$F$10:$F$292,'Results'!$A$10:$A$292,A30,'Results'!$E$10:$E$292,D30)</x:f>
        <x:v>66</x:v>
      </x:c>
      <x:c r="L30" s="12" t="str">
        <x:v>7-team tie: skip head-to-head; RA / RS</x:v>
      </x:c>
    </x:row>
    <x:row r="31" ht="34" customHeight="1">
      <x:c r="A31" s="2" t="str">
        <x:v>14U</x:v>
      </x:c>
      <x:c r="B31" s="23" t="n">
        <x:v>22</x:v>
      </x:c>
      <x:c r="C31" s="23" t="n">
        <x:v>7</x:v>
      </x:c>
      <x:c r="D31" s="2" t="str">
        <x:v>14U08 - SP Wild Things - Patterson</x:v>
      </x:c>
      <x:c r="E31" s="2" t="n">
        <x:f>COUNTIFS('Results'!$A$10:$A$292,A31,'Results'!$H$10:$H$292,D31)</x:f>
        <x:v>3</x:v>
      </x:c>
      <x:c r="F31" s="2" t="n">
        <x:f>COUNTIFS('Results'!$A$10:$A$292,A31,'Results'!$I$10:$I$292,D31)</x:f>
        <x:v>3</x:v>
      </x:c>
      <x:c r="G31" s="2" t="n">
        <x:f>COUNTIFS('Results'!$A$10:$A$292,A31,'Results'!$C$10:$C$292,D31,'Results'!$J$10:$J$292,1)+COUNTIFS('Results'!$A$10:$A$292,A31,'Results'!$E$10:$E$292,D31,'Results'!$J$10:$J$292,1)</x:f>
        <x:v>1</x:v>
      </x:c>
      <x:c r="H31" s="2" t="n">
        <x:f>SUM(E31:G31)</x:f>
        <x:v>7</x:v>
      </x:c>
      <x:c r="I31" s="11" t="n">
        <x:f>IF(H31=0,"n.a.",(2*E31+G31+F31)/(2*H31))</x:f>
        <x:v>0.7142857142857143</x:v>
      </x:c>
      <x:c r="J31" s="23" t="n">
        <x:f>SUMIFS('Results'!$F$10:$F$292,'Results'!$A$10:$A$292,A31,'Results'!$C$10:$C$292,D31)+SUMIFS('Results'!$D$10:$D$292,'Results'!$A$10:$A$292,A31,'Results'!$E$10:$E$292,D31)</x:f>
        <x:v>50</x:v>
      </x:c>
      <x:c r="K31" s="23" t="n">
        <x:f>SUMIFS('Results'!$D$10:$D$292,'Results'!$A$10:$A$292,A31,'Results'!$C$10:$C$292,D31)+SUMIFS('Results'!$F$10:$F$292,'Results'!$A$10:$A$292,A31,'Results'!$E$10:$E$292,D31)</x:f>
        <x:v>58</x:v>
      </x:c>
      <x:c r="L31" s="13" t="str">
        <x:v>7-team tie: skip head-to-head; RA / RS</x:v>
      </x:c>
    </x:row>
    <x:row r="32" ht="34" customHeight="1">
      <x:c r="A32" s="8" t="str">
        <x:v>14U</x:v>
      </x:c>
      <x:c r="B32" s="21" t="n">
        <x:v>23</x:v>
      </x:c>
      <x:c r="C32" s="21" t="n">
        <x:v>6</x:v>
      </x:c>
      <x:c r="D32" s="8" t="str">
        <x:v>14U - EM Cardinals</x:v>
      </x:c>
      <x:c r="E32" s="8" t="n">
        <x:f>COUNTIFS('Results'!$A$10:$A$292,A32,'Results'!$H$10:$H$292,D32)</x:f>
        <x:v>3</x:v>
      </x:c>
      <x:c r="F32" s="8" t="n">
        <x:f>COUNTIFS('Results'!$A$10:$A$292,A32,'Results'!$I$10:$I$292,D32)</x:f>
        <x:v>4</x:v>
      </x:c>
      <x:c r="G32" s="8" t="n">
        <x:f>COUNTIFS('Results'!$A$10:$A$292,A32,'Results'!$C$10:$C$292,D32,'Results'!$J$10:$J$292,1)+COUNTIFS('Results'!$A$10:$A$292,A32,'Results'!$E$10:$E$292,D32,'Results'!$J$10:$J$292,1)</x:f>
        <x:v>0</x:v>
      </x:c>
      <x:c r="H32" s="8" t="n">
        <x:f>SUM(E32:G32)</x:f>
        <x:v>7</x:v>
      </x:c>
      <x:c r="I32" s="10" t="n">
        <x:f>IF(H32=0,"n.a.",(2*E32+G32+F32)/(2*H32))</x:f>
        <x:v>0.7142857142857143</x:v>
      </x:c>
      <x:c r="J32" s="21" t="n">
        <x:f>SUMIFS('Results'!$F$10:$F$292,'Results'!$A$10:$A$292,A32,'Results'!$C$10:$C$292,D32)+SUMIFS('Results'!$D$10:$D$292,'Results'!$A$10:$A$292,A32,'Results'!$E$10:$E$292,D32)</x:f>
        <x:v>52</x:v>
      </x:c>
      <x:c r="K32" s="21" t="n">
        <x:f>SUMIFS('Results'!$D$10:$D$292,'Results'!$A$10:$A$292,A32,'Results'!$C$10:$C$292,D32)+SUMIFS('Results'!$F$10:$F$292,'Results'!$A$10:$A$292,A32,'Results'!$E$10:$E$292,D32)</x:f>
        <x:v>52</x:v>
      </x:c>
      <x:c r="L32" s="12" t="str">
        <x:v>7-team tie: skip head-to-head; RA / RS</x:v>
      </x:c>
    </x:row>
    <x:row r="33" ht="34" customHeight="1">
      <x:c r="A33" s="2" t="str">
        <x:v>14U</x:v>
      </x:c>
      <x:c r="B33" s="23" t="n">
        <x:v>24</x:v>
      </x:c>
      <x:c r="C33" s="23" t="n">
        <x:v>5</x:v>
      </x:c>
      <x:c r="D33" s="2" t="str">
        <x:v>14U Hobgood Fireflies</x:v>
      </x:c>
      <x:c r="E33" s="2" t="n">
        <x:f>COUNTIFS('Results'!$A$10:$A$292,A33,'Results'!$H$10:$H$292,D33)</x:f>
        <x:v>3</x:v>
      </x:c>
      <x:c r="F33" s="2" t="n">
        <x:f>COUNTIFS('Results'!$A$10:$A$292,A33,'Results'!$I$10:$I$292,D33)</x:f>
        <x:v>4</x:v>
      </x:c>
      <x:c r="G33" s="2" t="n">
        <x:f>COUNTIFS('Results'!$A$10:$A$292,A33,'Results'!$C$10:$C$292,D33,'Results'!$J$10:$J$292,1)+COUNTIFS('Results'!$A$10:$A$292,A33,'Results'!$E$10:$E$292,D33,'Results'!$J$10:$J$292,1)</x:f>
        <x:v>0</x:v>
      </x:c>
      <x:c r="H33" s="2" t="n">
        <x:f>SUM(E33:G33)</x:f>
        <x:v>7</x:v>
      </x:c>
      <x:c r="I33" s="11" t="n">
        <x:f>IF(H33=0,"n.a.",(2*E33+G33+F33)/(2*H33))</x:f>
        <x:v>0.7142857142857143</x:v>
      </x:c>
      <x:c r="J33" s="23" t="n">
        <x:f>SUMIFS('Results'!$F$10:$F$292,'Results'!$A$10:$A$292,A33,'Results'!$C$10:$C$292,D33)+SUMIFS('Results'!$D$10:$D$292,'Results'!$A$10:$A$292,A33,'Results'!$E$10:$E$292,D33)</x:f>
        <x:v>57</x:v>
      </x:c>
      <x:c r="K33" s="23" t="n">
        <x:f>SUMIFS('Results'!$D$10:$D$292,'Results'!$A$10:$A$292,A33,'Results'!$C$10:$C$292,D33)+SUMIFS('Results'!$F$10:$F$292,'Results'!$A$10:$A$292,A33,'Results'!$E$10:$E$292,D33)</x:f>
        <x:v>47</x:v>
      </x:c>
      <x:c r="L33" s="13" t="str">
        <x:v>7-team tie: skip head-to-head; RA / RS</x:v>
      </x:c>
    </x:row>
    <x:row r="34" ht="34" customHeight="1">
      <x:c r="A34" s="8" t="str">
        <x:v>14U</x:v>
      </x:c>
      <x:c r="B34" s="21" t="n">
        <x:v>25</x:v>
      </x:c>
      <x:c r="C34" s="21" t="n">
        <x:v>4</x:v>
      </x:c>
      <x:c r="D34" s="8" t="str">
        <x:v>14U Acworth White</x:v>
      </x:c>
      <x:c r="E34" s="8" t="n">
        <x:f>COUNTIFS('Results'!$A$10:$A$292,A34,'Results'!$H$10:$H$292,D34)</x:f>
        <x:v>3</x:v>
      </x:c>
      <x:c r="F34" s="8" t="n">
        <x:f>COUNTIFS('Results'!$A$10:$A$292,A34,'Results'!$I$10:$I$292,D34)</x:f>
        <x:v>4</x:v>
      </x:c>
      <x:c r="G34" s="8" t="n">
        <x:f>COUNTIFS('Results'!$A$10:$A$292,A34,'Results'!$C$10:$C$292,D34,'Results'!$J$10:$J$292,1)+COUNTIFS('Results'!$A$10:$A$292,A34,'Results'!$E$10:$E$292,D34,'Results'!$J$10:$J$292,1)</x:f>
        <x:v>0</x:v>
      </x:c>
      <x:c r="H34" s="8" t="n">
        <x:f>SUM(E34:G34)</x:f>
        <x:v>7</x:v>
      </x:c>
      <x:c r="I34" s="10" t="n">
        <x:f>IF(H34=0,"n.a.",(2*E34+G34+F34)/(2*H34))</x:f>
        <x:v>0.7142857142857143</x:v>
      </x:c>
      <x:c r="J34" s="21" t="n">
        <x:f>SUMIFS('Results'!$F$10:$F$292,'Results'!$A$10:$A$292,A34,'Results'!$C$10:$C$292,D34)+SUMIFS('Results'!$D$10:$D$292,'Results'!$A$10:$A$292,A34,'Results'!$E$10:$E$292,D34)</x:f>
        <x:v>58</x:v>
      </x:c>
      <x:c r="K34" s="21" t="n">
        <x:f>SUMIFS('Results'!$D$10:$D$292,'Results'!$A$10:$A$292,A34,'Results'!$C$10:$C$292,D34)+SUMIFS('Results'!$F$10:$F$292,'Results'!$A$10:$A$292,A34,'Results'!$E$10:$E$292,D34)</x:f>
        <x:v>52</x:v>
      </x:c>
      <x:c r="L34" s="12" t="str">
        <x:v>7-team tie: skip head-to-head; RA / RS</x:v>
      </x:c>
    </x:row>
    <x:row r="35" ht="34" customHeight="1">
      <x:c r="A35" s="2" t="str">
        <x:v>14U</x:v>
      </x:c>
      <x:c r="B35" s="23" t="n">
        <x:v>26</x:v>
      </x:c>
      <x:c r="C35" s="23" t="n">
        <x:v>3</x:v>
      </x:c>
      <x:c r="D35" s="2" t="str">
        <x:v>14u - Eastside Wooly Mammoths</x:v>
      </x:c>
      <x:c r="E35" s="2" t="n">
        <x:f>COUNTIFS('Results'!$A$10:$A$292,A35,'Results'!$H$10:$H$292,D35)</x:f>
        <x:v>3</x:v>
      </x:c>
      <x:c r="F35" s="2" t="n">
        <x:f>COUNTIFS('Results'!$A$10:$A$292,A35,'Results'!$I$10:$I$292,D35)</x:f>
        <x:v>4</x:v>
      </x:c>
      <x:c r="G35" s="2" t="n">
        <x:f>COUNTIFS('Results'!$A$10:$A$292,A35,'Results'!$C$10:$C$292,D35,'Results'!$J$10:$J$292,1)+COUNTIFS('Results'!$A$10:$A$292,A35,'Results'!$E$10:$E$292,D35,'Results'!$J$10:$J$292,1)</x:f>
        <x:v>0</x:v>
      </x:c>
      <x:c r="H35" s="2" t="n">
        <x:f>SUM(E35:G35)</x:f>
        <x:v>7</x:v>
      </x:c>
      <x:c r="I35" s="11" t="n">
        <x:f>IF(H35=0,"n.a.",(2*E35+G35+F35)/(2*H35))</x:f>
        <x:v>0.7142857142857143</x:v>
      </x:c>
      <x:c r="J35" s="23" t="n">
        <x:f>SUMIFS('Results'!$F$10:$F$292,'Results'!$A$10:$A$292,A35,'Results'!$C$10:$C$292,D35)+SUMIFS('Results'!$D$10:$D$292,'Results'!$A$10:$A$292,A35,'Results'!$E$10:$E$292,D35)</x:f>
        <x:v>67</x:v>
      </x:c>
      <x:c r="K35" s="23" t="n">
        <x:f>SUMIFS('Results'!$D$10:$D$292,'Results'!$A$10:$A$292,A35,'Results'!$C$10:$C$292,D35)+SUMIFS('Results'!$F$10:$F$292,'Results'!$A$10:$A$292,A35,'Results'!$E$10:$E$292,D35)</x:f>
        <x:v>65</x:v>
      </x:c>
      <x:c r="L35" s="13" t="str">
        <x:v>7-team tie: skip head-to-head; RA / RS</x:v>
      </x:c>
    </x:row>
    <x:row r="36" ht="34" customHeight="1">
      <x:c r="A36" s="8" t="str">
        <x:v>14U</x:v>
      </x:c>
      <x:c r="B36" s="21" t="n">
        <x:v>27</x:v>
      </x:c>
      <x:c r="C36" s="21" t="n">
        <x:v>2</x:v>
      </x:c>
      <x:c r="D36" s="8" t="str">
        <x:v>14U - Eastside Bananas</x:v>
      </x:c>
      <x:c r="E36" s="8" t="n">
        <x:f>COUNTIFS('Results'!$A$10:$A$292,A36,'Results'!$H$10:$H$292,D36)</x:f>
        <x:v>3</x:v>
      </x:c>
      <x:c r="F36" s="8" t="n">
        <x:f>COUNTIFS('Results'!$A$10:$A$292,A36,'Results'!$I$10:$I$292,D36)</x:f>
        <x:v>5</x:v>
      </x:c>
      <x:c r="G36" s="8" t="n">
        <x:f>COUNTIFS('Results'!$A$10:$A$292,A36,'Results'!$C$10:$C$292,D36,'Results'!$J$10:$J$292,1)+COUNTIFS('Results'!$A$10:$A$292,A36,'Results'!$E$10:$E$292,D36,'Results'!$J$10:$J$292,1)</x:f>
        <x:v>0</x:v>
      </x:c>
      <x:c r="H36" s="8" t="n">
        <x:f>SUM(E36:G36)</x:f>
        <x:v>8</x:v>
      </x:c>
      <x:c r="I36" s="10" t="n">
        <x:f>IF(H36=0,"n.a.",(2*E36+G36+F36)/(2*H36))</x:f>
        <x:v>0.6875</x:v>
      </x:c>
      <x:c r="J36" s="21" t="n">
        <x:f>SUMIFS('Results'!$F$10:$F$292,'Results'!$A$10:$A$292,A36,'Results'!$C$10:$C$292,D36)+SUMIFS('Results'!$D$10:$D$292,'Results'!$A$10:$A$292,A36,'Results'!$E$10:$E$292,D36)</x:f>
        <x:v>83</x:v>
      </x:c>
      <x:c r="K36" s="21" t="n">
        <x:f>SUMIFS('Results'!$D$10:$D$292,'Results'!$A$10:$A$292,A36,'Results'!$C$10:$C$292,D36)+SUMIFS('Results'!$F$10:$F$292,'Results'!$A$10:$A$292,A36,'Results'!$E$10:$E$292,D36)</x:f>
        <x:v>54</x:v>
      </x:c>
      <x:c r="L36" s="12" t="str">
        <x:v>3-team tie: skip head-to-head; RA / RS</x:v>
      </x:c>
    </x:row>
    <x:row r="37" ht="34" customHeight="1">
      <x:c r="A37" s="2" t="str">
        <x:v>14U</x:v>
      </x:c>
      <x:c r="B37" s="23" t="n">
        <x:v>28</x:v>
      </x:c>
      <x:c r="C37" s="23" t="n">
        <x:v>1</x:v>
      </x:c>
      <x:c r="D37" s="2" t="str">
        <x:v>14U Hobgood Ghost Peppers</x:v>
      </x:c>
      <x:c r="E37" s="2" t="n">
        <x:f>COUNTIFS('Results'!$A$10:$A$292,A37,'Results'!$H$10:$H$292,D37)</x:f>
        <x:v>3</x:v>
      </x:c>
      <x:c r="F37" s="2" t="n">
        <x:f>COUNTIFS('Results'!$A$10:$A$292,A37,'Results'!$I$10:$I$292,D37)</x:f>
        <x:v>5</x:v>
      </x:c>
      <x:c r="G37" s="2" t="n">
        <x:f>COUNTIFS('Results'!$A$10:$A$292,A37,'Results'!$C$10:$C$292,D37,'Results'!$J$10:$J$292,1)+COUNTIFS('Results'!$A$10:$A$292,A37,'Results'!$E$10:$E$292,D37,'Results'!$J$10:$J$292,1)</x:f>
        <x:v>0</x:v>
      </x:c>
      <x:c r="H37" s="2" t="n">
        <x:f>SUM(E37:G37)</x:f>
        <x:v>8</x:v>
      </x:c>
      <x:c r="I37" s="11" t="n">
        <x:f>IF(H37=0,"n.a.",(2*E37+G37+F37)/(2*H37))</x:f>
        <x:v>0.6875</x:v>
      </x:c>
      <x:c r="J37" s="23" t="n">
        <x:f>SUMIFS('Results'!$F$10:$F$292,'Results'!$A$10:$A$292,A37,'Results'!$C$10:$C$292,D37)+SUMIFS('Results'!$D$10:$D$292,'Results'!$A$10:$A$292,A37,'Results'!$E$10:$E$292,D37)</x:f>
        <x:v>90</x:v>
      </x:c>
      <x:c r="K37" s="23" t="n">
        <x:f>SUMIFS('Results'!$D$10:$D$292,'Results'!$A$10:$A$292,A37,'Results'!$C$10:$C$292,D37)+SUMIFS('Results'!$F$10:$F$292,'Results'!$A$10:$A$292,A37,'Results'!$E$10:$E$292,D37)</x:f>
        <x:v>61</x:v>
      </x:c>
      <x:c r="L37" s="13" t="str">
        <x:v>3-team tie: skip head-to-head; RA / RS</x:v>
      </x:c>
    </x:row>
    <x:row r="38" ht="34" customHeight="1">
      <x:c r="A38" s="8" t="str">
        <x:v>14U</x:v>
      </x:c>
      <x:c r="B38" s="21" t="n">
        <x:v>29</x:v>
      </x:c>
      <x:c r="C38" s="21" t="n">
        <x:v>1</x:v>
      </x:c>
      <x:c r="D38" s="8" t="str">
        <x:v>14U - Eastside Party Animals</x:v>
      </x:c>
      <x:c r="E38" s="8" t="n">
        <x:f>COUNTIFS('Results'!$A$10:$A$292,A38,'Results'!$H$10:$H$292,D38)</x:f>
        <x:v>3</x:v>
      </x:c>
      <x:c r="F38" s="8" t="n">
        <x:f>COUNTIFS('Results'!$A$10:$A$292,A38,'Results'!$I$10:$I$292,D38)</x:f>
        <x:v>4</x:v>
      </x:c>
      <x:c r="G38" s="8" t="n">
        <x:f>COUNTIFS('Results'!$A$10:$A$292,A38,'Results'!$C$10:$C$292,D38,'Results'!$J$10:$J$292,1)+COUNTIFS('Results'!$A$10:$A$292,A38,'Results'!$E$10:$E$292,D38,'Results'!$J$10:$J$292,1)</x:f>
        <x:v>1</x:v>
      </x:c>
      <x:c r="H38" s="8" t="n">
        <x:f>SUM(E38:G38)</x:f>
        <x:v>8</x:v>
      </x:c>
      <x:c r="I38" s="10" t="n">
        <x:f>IF(H38=0,"n.a.",(2*E38+G38+F38)/(2*H38))</x:f>
        <x:v>0.6875</x:v>
      </x:c>
      <x:c r="J38" s="21" t="n">
        <x:f>SUMIFS('Results'!$F$10:$F$292,'Results'!$A$10:$A$292,A38,'Results'!$C$10:$C$292,D38)+SUMIFS('Results'!$D$10:$D$292,'Results'!$A$10:$A$292,A38,'Results'!$E$10:$E$292,D38)</x:f>
        <x:v>90</x:v>
      </x:c>
      <x:c r="K38" s="21" t="n">
        <x:f>SUMIFS('Results'!$D$10:$D$292,'Results'!$A$10:$A$292,A38,'Results'!$C$10:$C$292,D38)+SUMIFS('Results'!$F$10:$F$292,'Results'!$A$10:$A$292,A38,'Results'!$E$10:$E$292,D38)</x:f>
        <x:v>61</x:v>
      </x:c>
      <x:c r="L38" s="12" t="str">
        <x:v>3-team tie: skip head-to-head; RA / RS</x:v>
      </x:c>
    </x:row>
    <x:row r="39" ht="34" customHeight="1">
      <x:c r="A39" s="2" t="str">
        <x:v>14U</x:v>
      </x:c>
      <x:c r="B39" s="23" t="n">
        <x:v>30</x:v>
      </x:c>
      <x:c r="C39" s="23" t="n">
        <x:v>2</x:v>
      </x:c>
      <x:c r="D39" s="2" t="str">
        <x:v>14U Hopewell Yellow Jackets</x:v>
      </x:c>
      <x:c r="E39" s="2" t="n">
        <x:f>COUNTIFS('Results'!$A$10:$A$292,A39,'Results'!$H$10:$H$292,D39)</x:f>
        <x:v>2</x:v>
      </x:c>
      <x:c r="F39" s="2" t="n">
        <x:f>COUNTIFS('Results'!$A$10:$A$292,A39,'Results'!$I$10:$I$292,D39)</x:f>
        <x:v>4</x:v>
      </x:c>
      <x:c r="G39" s="2" t="n">
        <x:f>COUNTIFS('Results'!$A$10:$A$292,A39,'Results'!$C$10:$C$292,D39,'Results'!$J$10:$J$292,1)+COUNTIFS('Results'!$A$10:$A$292,A39,'Results'!$E$10:$E$292,D39,'Results'!$J$10:$J$292,1)</x:f>
        <x:v>0</x:v>
      </x:c>
      <x:c r="H39" s="2" t="n">
        <x:f>SUM(E39:G39)</x:f>
        <x:v>6</x:v>
      </x:c>
      <x:c r="I39" s="11" t="n">
        <x:f>IF(H39=0,"n.a.",(2*E39+G39+F39)/(2*H39))</x:f>
        <x:v>0.6666666666666666</x:v>
      </x:c>
      <x:c r="J39" s="23" t="n">
        <x:f>SUMIFS('Results'!$F$10:$F$292,'Results'!$A$10:$A$292,A39,'Results'!$C$10:$C$292,D39)+SUMIFS('Results'!$D$10:$D$292,'Results'!$A$10:$A$292,A39,'Results'!$E$10:$E$292,D39)</x:f>
        <x:v>44</x:v>
      </x:c>
      <x:c r="K39" s="23" t="n">
        <x:f>SUMIFS('Results'!$D$10:$D$292,'Results'!$A$10:$A$292,A39,'Results'!$C$10:$C$292,D39)+SUMIFS('Results'!$F$10:$F$292,'Results'!$A$10:$A$292,A39,'Results'!$E$10:$E$292,D39)</x:f>
        <x:v>42</x:v>
      </x:c>
      <x:c r="L39" s="13" t="str">
        <x:v>Ranking percentage</x:v>
      </x:c>
    </x:row>
    <x:row r="40" ht="34" customHeight="1">
      <x:c r="A40" s="8" t="str">
        <x:v>14U</x:v>
      </x:c>
      <x:c r="B40" s="21" t="n">
        <x:v>31</x:v>
      </x:c>
      <x:c r="C40" s="21" t="n">
        <x:v>3</x:v>
      </x:c>
      <x:c r="D40" s="8" t="str">
        <x:v>14U - EM Royals</x:v>
      </x:c>
      <x:c r="E40" s="8" t="n">
        <x:f>COUNTIFS('Results'!$A$10:$A$292,A40,'Results'!$H$10:$H$292,D40)</x:f>
        <x:v>2</x:v>
      </x:c>
      <x:c r="F40" s="8" t="n">
        <x:f>COUNTIFS('Results'!$A$10:$A$292,A40,'Results'!$I$10:$I$292,D40)</x:f>
        <x:v>5</x:v>
      </x:c>
      <x:c r="G40" s="8" t="n">
        <x:f>COUNTIFS('Results'!$A$10:$A$292,A40,'Results'!$C$10:$C$292,D40,'Results'!$J$10:$J$292,1)+COUNTIFS('Results'!$A$10:$A$292,A40,'Results'!$E$10:$E$292,D40,'Results'!$J$10:$J$292,1)</x:f>
        <x:v>0</x:v>
      </x:c>
      <x:c r="H40" s="8" t="n">
        <x:f>SUM(E40:G40)</x:f>
        <x:v>7</x:v>
      </x:c>
      <x:c r="I40" s="10" t="n">
        <x:f>IF(H40=0,"n.a.",(2*E40+G40+F40)/(2*H40))</x:f>
        <x:v>0.6428571428571429</x:v>
      </x:c>
      <x:c r="J40" s="21" t="n">
        <x:f>SUMIFS('Results'!$F$10:$F$292,'Results'!$A$10:$A$292,A40,'Results'!$C$10:$C$292,D40)+SUMIFS('Results'!$D$10:$D$292,'Results'!$A$10:$A$292,A40,'Results'!$E$10:$E$292,D40)</x:f>
        <x:v>70</x:v>
      </x:c>
      <x:c r="K40" s="21" t="n">
        <x:f>SUMIFS('Results'!$D$10:$D$292,'Results'!$A$10:$A$292,A40,'Results'!$C$10:$C$292,D40)+SUMIFS('Results'!$F$10:$F$292,'Results'!$A$10:$A$292,A40,'Results'!$E$10:$E$292,D40)</x:f>
        <x:v>34</x:v>
      </x:c>
      <x:c r="L40" s="12" t="str">
        <x:v>3-team tie: skip head-to-head; RA / RS</x:v>
      </x:c>
    </x:row>
    <x:row r="41" ht="34" customHeight="1">
      <x:c r="A41" s="2" t="str">
        <x:v>14U</x:v>
      </x:c>
      <x:c r="B41" s="23" t="n">
        <x:v>32</x:v>
      </x:c>
      <x:c r="C41" s="23" t="n">
        <x:v>4</x:v>
      </x:c>
      <x:c r="D41" s="2" t="str">
        <x:v>14U - Eastside Flamingos</x:v>
      </x:c>
      <x:c r="E41" s="2" t="n">
        <x:f>COUNTIFS('Results'!$A$10:$A$292,A41,'Results'!$H$10:$H$292,D41)</x:f>
        <x:v>2</x:v>
      </x:c>
      <x:c r="F41" s="2" t="n">
        <x:f>COUNTIFS('Results'!$A$10:$A$292,A41,'Results'!$I$10:$I$292,D41)</x:f>
        <x:v>5</x:v>
      </x:c>
      <x:c r="G41" s="2" t="n">
        <x:f>COUNTIFS('Results'!$A$10:$A$292,A41,'Results'!$C$10:$C$292,D41,'Results'!$J$10:$J$292,1)+COUNTIFS('Results'!$A$10:$A$292,A41,'Results'!$E$10:$E$292,D41,'Results'!$J$10:$J$292,1)</x:f>
        <x:v>0</x:v>
      </x:c>
      <x:c r="H41" s="2" t="n">
        <x:f>SUM(E41:G41)</x:f>
        <x:v>7</x:v>
      </x:c>
      <x:c r="I41" s="11" t="n">
        <x:f>IF(H41=0,"n.a.",(2*E41+G41+F41)/(2*H41))</x:f>
        <x:v>0.6428571428571429</x:v>
      </x:c>
      <x:c r="J41" s="23" t="n">
        <x:f>SUMIFS('Results'!$F$10:$F$292,'Results'!$A$10:$A$292,A41,'Results'!$C$10:$C$292,D41)+SUMIFS('Results'!$D$10:$D$292,'Results'!$A$10:$A$292,A41,'Results'!$E$10:$E$292,D41)</x:f>
        <x:v>73</x:v>
      </x:c>
      <x:c r="K41" s="23" t="n">
        <x:f>SUMIFS('Results'!$D$10:$D$292,'Results'!$A$10:$A$292,A41,'Results'!$C$10:$C$292,D41)+SUMIFS('Results'!$F$10:$F$292,'Results'!$A$10:$A$292,A41,'Results'!$E$10:$E$292,D41)</x:f>
        <x:v>37</x:v>
      </x:c>
      <x:c r="L41" s="13" t="str">
        <x:v>3-team tie: skip head-to-head; RA / RS</x:v>
      </x:c>
    </x:row>
    <x:row r="42" ht="34" customHeight="1">
      <x:c r="A42" s="8" t="str">
        <x:v>14U</x:v>
      </x:c>
      <x:c r="B42" s="21" t="n">
        <x:v>33</x:v>
      </x:c>
      <x:c r="C42" s="21" t="n">
        <x:v>5</x:v>
      </x:c>
      <x:c r="D42" s="8" t="str">
        <x:v>14U Acworth Orange</x:v>
      </x:c>
      <x:c r="E42" s="8" t="n">
        <x:f>COUNTIFS('Results'!$A$10:$A$292,A42,'Results'!$H$10:$H$292,D42)</x:f>
        <x:v>2</x:v>
      </x:c>
      <x:c r="F42" s="8" t="n">
        <x:f>COUNTIFS('Results'!$A$10:$A$292,A42,'Results'!$I$10:$I$292,D42)</x:f>
        <x:v>5</x:v>
      </x:c>
      <x:c r="G42" s="8" t="n">
        <x:f>COUNTIFS('Results'!$A$10:$A$292,A42,'Results'!$C$10:$C$292,D42,'Results'!$J$10:$J$292,1)+COUNTIFS('Results'!$A$10:$A$292,A42,'Results'!$E$10:$E$292,D42,'Results'!$J$10:$J$292,1)</x:f>
        <x:v>0</x:v>
      </x:c>
      <x:c r="H42" s="8" t="n">
        <x:f>SUM(E42:G42)</x:f>
        <x:v>7</x:v>
      </x:c>
      <x:c r="I42" s="10" t="n">
        <x:f>IF(H42=0,"n.a.",(2*E42+G42+F42)/(2*H42))</x:f>
        <x:v>0.6428571428571429</x:v>
      </x:c>
      <x:c r="J42" s="21" t="n">
        <x:f>SUMIFS('Results'!$F$10:$F$292,'Results'!$A$10:$A$292,A42,'Results'!$C$10:$C$292,D42)+SUMIFS('Results'!$D$10:$D$292,'Results'!$A$10:$A$292,A42,'Results'!$E$10:$E$292,D42)</x:f>
        <x:v>77</x:v>
      </x:c>
      <x:c r="K42" s="21" t="n">
        <x:f>SUMIFS('Results'!$D$10:$D$292,'Results'!$A$10:$A$292,A42,'Results'!$C$10:$C$292,D42)+SUMIFS('Results'!$F$10:$F$292,'Results'!$A$10:$A$292,A42,'Results'!$E$10:$E$292,D42)</x:f>
        <x:v>45</x:v>
      </x:c>
      <x:c r="L42" s="12" t="str">
        <x:v>3-team tie: skip head-to-head; RA / RS</x:v>
      </x:c>
    </x:row>
    <x:row r="43" ht="34" customHeight="1">
      <x:c r="A43" s="2" t="str">
        <x:v>14U</x:v>
      </x:c>
      <x:c r="B43" s="23" t="n">
        <x:v>34</x:v>
      </x:c>
      <x:c r="C43" s="23" t="n">
        <x:v>6</x:v>
      </x:c>
      <x:c r="D43" s="2" t="str">
        <x:v>14U Hobgood Emperors</x:v>
      </x:c>
      <x:c r="E43" s="2" t="n">
        <x:f>COUNTIFS('Results'!$A$10:$A$292,A43,'Results'!$H$10:$H$292,D43)</x:f>
        <x:v>2</x:v>
      </x:c>
      <x:c r="F43" s="2" t="n">
        <x:f>COUNTIFS('Results'!$A$10:$A$292,A43,'Results'!$I$10:$I$292,D43)</x:f>
        <x:v>6</x:v>
      </x:c>
      <x:c r="G43" s="2" t="n">
        <x:f>COUNTIFS('Results'!$A$10:$A$292,A43,'Results'!$C$10:$C$292,D43,'Results'!$J$10:$J$292,1)+COUNTIFS('Results'!$A$10:$A$292,A43,'Results'!$E$10:$E$292,D43,'Results'!$J$10:$J$292,1)</x:f>
        <x:v>0</x:v>
      </x:c>
      <x:c r="H43" s="2" t="n">
        <x:f>SUM(E43:G43)</x:f>
        <x:v>8</x:v>
      </x:c>
      <x:c r="I43" s="11" t="n">
        <x:f>IF(H43=0,"n.a.",(2*E43+G43+F43)/(2*H43))</x:f>
        <x:v>0.625</x:v>
      </x:c>
      <x:c r="J43" s="23" t="n">
        <x:f>SUMIFS('Results'!$F$10:$F$292,'Results'!$A$10:$A$292,A43,'Results'!$C$10:$C$292,D43)+SUMIFS('Results'!$D$10:$D$292,'Results'!$A$10:$A$292,A43,'Results'!$E$10:$E$292,D43)</x:f>
        <x:v>91</x:v>
      </x:c>
      <x:c r="K43" s="23" t="n">
        <x:f>SUMIFS('Results'!$D$10:$D$292,'Results'!$A$10:$A$292,A43,'Results'!$C$10:$C$292,D43)+SUMIFS('Results'!$F$10:$F$292,'Results'!$A$10:$A$292,A43,'Results'!$E$10:$E$292,D43)</x:f>
        <x:v>58</x:v>
      </x:c>
      <x:c r="L43" s="13" t="str">
        <x:v>Two-team tie: no decisive completed head-to-head; RA / RS</x:v>
      </x:c>
    </x:row>
    <x:row r="44" ht="34" customHeight="1">
      <x:c r="A44" s="8" t="str">
        <x:v>14U</x:v>
      </x:c>
      <x:c r="B44" s="21" t="n">
        <x:v>35</x:v>
      </x:c>
      <x:c r="C44" s="21" t="n">
        <x:v>7</x:v>
      </x:c>
      <x:c r="D44" s="8" t="str">
        <x:v>14U Acworth Navy</x:v>
      </x:c>
      <x:c r="E44" s="8" t="n">
        <x:f>COUNTIFS('Results'!$A$10:$A$292,A44,'Results'!$H$10:$H$292,D44)</x:f>
        <x:v>2</x:v>
      </x:c>
      <x:c r="F44" s="8" t="n">
        <x:f>COUNTIFS('Results'!$A$10:$A$292,A44,'Results'!$I$10:$I$292,D44)</x:f>
        <x:v>6</x:v>
      </x:c>
      <x:c r="G44" s="8" t="n">
        <x:f>COUNTIFS('Results'!$A$10:$A$292,A44,'Results'!$C$10:$C$292,D44,'Results'!$J$10:$J$292,1)+COUNTIFS('Results'!$A$10:$A$292,A44,'Results'!$E$10:$E$292,D44,'Results'!$J$10:$J$292,1)</x:f>
        <x:v>0</x:v>
      </x:c>
      <x:c r="H44" s="8" t="n">
        <x:f>SUM(E44:G44)</x:f>
        <x:v>8</x:v>
      </x:c>
      <x:c r="I44" s="10" t="n">
        <x:f>IF(H44=0,"n.a.",(2*E44+G44+F44)/(2*H44))</x:f>
        <x:v>0.625</x:v>
      </x:c>
      <x:c r="J44" s="21" t="n">
        <x:f>SUMIFS('Results'!$F$10:$F$292,'Results'!$A$10:$A$292,A44,'Results'!$C$10:$C$292,D44)+SUMIFS('Results'!$D$10:$D$292,'Results'!$A$10:$A$292,A44,'Results'!$E$10:$E$292,D44)</x:f>
        <x:v>102</x:v>
      </x:c>
      <x:c r="K44" s="21" t="n">
        <x:f>SUMIFS('Results'!$D$10:$D$292,'Results'!$A$10:$A$292,A44,'Results'!$C$10:$C$292,D44)+SUMIFS('Results'!$F$10:$F$292,'Results'!$A$10:$A$292,A44,'Results'!$E$10:$E$292,D44)</x:f>
        <x:v>62</x:v>
      </x:c>
      <x:c r="L44" s="12" t="str">
        <x:v>Two-team tie: no decisive completed head-to-head; RA / RS</x:v>
      </x:c>
    </x:row>
    <x:row r="45" ht="34" customHeight="1">
      <x:c r="A45" s="2" t="str">
        <x:v>14U</x:v>
      </x:c>
      <x:c r="B45" s="23" t="n">
        <x:v>36</x:v>
      </x:c>
      <x:c r="C45" s="23" t="n">
        <x:v>7</x:v>
      </x:c>
      <x:c r="D45" s="2" t="str">
        <x:v>14U Hobgood Trash Pandas</x:v>
      </x:c>
      <x:c r="E45" s="2" t="n">
        <x:f>COUNTIFS('Results'!$A$10:$A$292,A45,'Results'!$H$10:$H$292,D45)</x:f>
        <x:v>1</x:v>
      </x:c>
      <x:c r="F45" s="2" t="n">
        <x:f>COUNTIFS('Results'!$A$10:$A$292,A45,'Results'!$I$10:$I$292,D45)</x:f>
        <x:v>5</x:v>
      </x:c>
      <x:c r="G45" s="2" t="n">
        <x:f>COUNTIFS('Results'!$A$10:$A$292,A45,'Results'!$C$10:$C$292,D45,'Results'!$J$10:$J$292,1)+COUNTIFS('Results'!$A$10:$A$292,A45,'Results'!$E$10:$E$292,D45,'Results'!$J$10:$J$292,1)</x:f>
        <x:v>1</x:v>
      </x:c>
      <x:c r="H45" s="2" t="n">
        <x:f>SUM(E45:G45)</x:f>
        <x:v>7</x:v>
      </x:c>
      <x:c r="I45" s="11" t="n">
        <x:f>IF(H45=0,"n.a.",(2*E45+G45+F45)/(2*H45))</x:f>
        <x:v>0.5714285714285714</x:v>
      </x:c>
      <x:c r="J45" s="23" t="n">
        <x:f>SUMIFS('Results'!$F$10:$F$292,'Results'!$A$10:$A$292,A45,'Results'!$C$10:$C$292,D45)+SUMIFS('Results'!$D$10:$D$292,'Results'!$A$10:$A$292,A45,'Results'!$E$10:$E$292,D45)</x:f>
        <x:v>73</x:v>
      </x:c>
      <x:c r="K45" s="23" t="n">
        <x:f>SUMIFS('Results'!$D$10:$D$292,'Results'!$A$10:$A$292,A45,'Results'!$C$10:$C$292,D45)+SUMIFS('Results'!$F$10:$F$292,'Results'!$A$10:$A$292,A45,'Results'!$E$10:$E$292,D45)</x:f>
        <x:v>56</x:v>
      </x:c>
      <x:c r="L45" s="13" t="str">
        <x:v>Two-team tie: no decisive completed head-to-head; RA / RS</x:v>
      </x:c>
    </x:row>
    <x:row r="46" ht="34" customHeight="1">
      <x:c r="A46" s="8" t="str">
        <x:v>14U</x:v>
      </x:c>
      <x:c r="B46" s="21" t="n">
        <x:v>37</x:v>
      </x:c>
      <x:c r="C46" s="21" t="n">
        <x:v>6</x:v>
      </x:c>
      <x:c r="D46" s="8" t="str">
        <x:v>14U Roswell Cannon Ballers</x:v>
      </x:c>
      <x:c r="E46" s="8" t="n">
        <x:f>COUNTIFS('Results'!$A$10:$A$292,A46,'Results'!$H$10:$H$292,D46)</x:f>
        <x:v>1</x:v>
      </x:c>
      <x:c r="F46" s="8" t="n">
        <x:f>COUNTIFS('Results'!$A$10:$A$292,A46,'Results'!$I$10:$I$292,D46)</x:f>
        <x:v>6</x:v>
      </x:c>
      <x:c r="G46" s="8" t="n">
        <x:f>COUNTIFS('Results'!$A$10:$A$292,A46,'Results'!$C$10:$C$292,D46,'Results'!$J$10:$J$292,1)+COUNTIFS('Results'!$A$10:$A$292,A46,'Results'!$E$10:$E$292,D46,'Results'!$J$10:$J$292,1)</x:f>
        <x:v>0</x:v>
      </x:c>
      <x:c r="H46" s="8" t="n">
        <x:f>SUM(E46:G46)</x:f>
        <x:v>7</x:v>
      </x:c>
      <x:c r="I46" s="10" t="n">
        <x:f>IF(H46=0,"n.a.",(2*E46+G46+F46)/(2*H46))</x:f>
        <x:v>0.5714285714285714</x:v>
      </x:c>
      <x:c r="J46" s="21" t="n">
        <x:f>SUMIFS('Results'!$F$10:$F$292,'Results'!$A$10:$A$292,A46,'Results'!$C$10:$C$292,D46)+SUMIFS('Results'!$D$10:$D$292,'Results'!$A$10:$A$292,A46,'Results'!$E$10:$E$292,D46)</x:f>
        <x:v>87</x:v>
      </x:c>
      <x:c r="K46" s="21" t="n">
        <x:f>SUMIFS('Results'!$D$10:$D$292,'Results'!$A$10:$A$292,A46,'Results'!$C$10:$C$292,D46)+SUMIFS('Results'!$F$10:$F$292,'Results'!$A$10:$A$292,A46,'Results'!$E$10:$E$292,D46)</x:f>
        <x:v>25</x:v>
      </x:c>
      <x:c r="L46" s="12" t="str">
        <x:v>Two-team tie: no decisive completed head-to-head; RA / RS</x:v>
      </x:c>
    </x:row>
    <x:row r="47" ht="34" customHeight="1">
      <x:c r="A47" s="2" t="str">
        <x:v>14U</x:v>
      </x:c>
      <x:c r="B47" s="23" t="n">
        <x:v>38</x:v>
      </x:c>
      <x:c r="C47" s="23" t="n">
        <x:v>5</x:v>
      </x:c>
      <x:c r="D47" s="2" t="str">
        <x:v>14u - Smyrna Powers</x:v>
      </x:c>
      <x:c r="E47" s="2" t="n">
        <x:f>COUNTIFS('Results'!$A$10:$A$292,A47,'Results'!$H$10:$H$292,D47)</x:f>
        <x:v>1</x:v>
      </x:c>
      <x:c r="F47" s="2" t="n">
        <x:f>COUNTIFS('Results'!$A$10:$A$292,A47,'Results'!$I$10:$I$292,D47)</x:f>
        <x:v>7</x:v>
      </x:c>
      <x:c r="G47" s="2" t="n">
        <x:f>COUNTIFS('Results'!$A$10:$A$292,A47,'Results'!$C$10:$C$292,D47,'Results'!$J$10:$J$292,1)+COUNTIFS('Results'!$A$10:$A$292,A47,'Results'!$E$10:$E$292,D47,'Results'!$J$10:$J$292,1)</x:f>
        <x:v>0</x:v>
      </x:c>
      <x:c r="H47" s="2" t="n">
        <x:f>SUM(E47:G47)</x:f>
        <x:v>8</x:v>
      </x:c>
      <x:c r="I47" s="11" t="n">
        <x:f>IF(H47=0,"n.a.",(2*E47+G47+F47)/(2*H47))</x:f>
        <x:v>0.5625</x:v>
      </x:c>
      <x:c r="J47" s="23" t="n">
        <x:f>SUMIFS('Results'!$F$10:$F$292,'Results'!$A$10:$A$292,A47,'Results'!$C$10:$C$292,D47)+SUMIFS('Results'!$D$10:$D$292,'Results'!$A$10:$A$292,A47,'Results'!$E$10:$E$292,D47)</x:f>
        <x:v>63</x:v>
      </x:c>
      <x:c r="K47" s="23" t="n">
        <x:f>SUMIFS('Results'!$D$10:$D$292,'Results'!$A$10:$A$292,A47,'Results'!$C$10:$C$292,D47)+SUMIFS('Results'!$F$10:$F$292,'Results'!$A$10:$A$292,A47,'Results'!$E$10:$E$292,D47)</x:f>
        <x:v>32</x:v>
      </x:c>
      <x:c r="L47" s="13" t="str">
        <x:v>Ranking percentage</x:v>
      </x:c>
    </x:row>
    <x:row r="48" ht="34" customHeight="1">
      <x:c r="A48" s="8" t="str">
        <x:v>14U</x:v>
      </x:c>
      <x:c r="B48" s="21" t="n">
        <x:v>39</x:v>
      </x:c>
      <x:c r="C48" s="21" t="n">
        <x:v>4</x:v>
      </x:c>
      <x:c r="D48" s="8" t="str">
        <x:v>14U - Eastside Pickles</x:v>
      </x:c>
      <x:c r="E48" s="8" t="n">
        <x:f>COUNTIFS('Results'!$A$10:$A$292,A48,'Results'!$H$10:$H$292,D48)</x:f>
        <x:v>0</x:v>
      </x:c>
      <x:c r="F48" s="8" t="n">
        <x:f>COUNTIFS('Results'!$A$10:$A$292,A48,'Results'!$I$10:$I$292,D48)</x:f>
        <x:v>7</x:v>
      </x:c>
      <x:c r="G48" s="8" t="n">
        <x:f>COUNTIFS('Results'!$A$10:$A$292,A48,'Results'!$C$10:$C$292,D48,'Results'!$J$10:$J$292,1)+COUNTIFS('Results'!$A$10:$A$292,A48,'Results'!$E$10:$E$292,D48,'Results'!$J$10:$J$292,1)</x:f>
        <x:v>0</x:v>
      </x:c>
      <x:c r="H48" s="8" t="n">
        <x:f>SUM(E48:G48)</x:f>
        <x:v>7</x:v>
      </x:c>
      <x:c r="I48" s="10" t="n">
        <x:f>IF(H48=0,"n.a.",(2*E48+G48+F48)/(2*H48))</x:f>
        <x:v>0.5</x:v>
      </x:c>
      <x:c r="J48" s="21" t="n">
        <x:f>SUMIFS('Results'!$F$10:$F$292,'Results'!$A$10:$A$292,A48,'Results'!$C$10:$C$292,D48)+SUMIFS('Results'!$D$10:$D$292,'Results'!$A$10:$A$292,A48,'Results'!$E$10:$E$292,D48)</x:f>
        <x:v>81</x:v>
      </x:c>
      <x:c r="K48" s="21" t="n">
        <x:f>SUMIFS('Results'!$D$10:$D$292,'Results'!$A$10:$A$292,A48,'Results'!$C$10:$C$292,D48)+SUMIFS('Results'!$F$10:$F$292,'Results'!$A$10:$A$292,A48,'Results'!$E$10:$E$292,D48)</x:f>
        <x:v>52</x:v>
      </x:c>
      <x:c r="L48" s="12" t="str">
        <x:v>3-team tie: skip head-to-head; RA / RS</x:v>
      </x:c>
    </x:row>
    <x:row r="49" ht="34" customHeight="1">
      <x:c r="A49" s="2" t="str">
        <x:v>14U</x:v>
      </x:c>
      <x:c r="B49" s="23" t="n">
        <x:v>40</x:v>
      </x:c>
      <x:c r="C49" s="23" t="n">
        <x:v>3</x:v>
      </x:c>
      <x:c r="D49" s="2" t="str">
        <x:v>14U Hopewell Rebels</x:v>
      </x:c>
      <x:c r="E49" s="2" t="n">
        <x:f>COUNTIFS('Results'!$A$10:$A$292,A49,'Results'!$H$10:$H$292,D49)</x:f>
        <x:v>0</x:v>
      </x:c>
      <x:c r="F49" s="2" t="n">
        <x:f>COUNTIFS('Results'!$A$10:$A$292,A49,'Results'!$I$10:$I$292,D49)</x:f>
        <x:v>6</x:v>
      </x:c>
      <x:c r="G49" s="2" t="n">
        <x:f>COUNTIFS('Results'!$A$10:$A$292,A49,'Results'!$C$10:$C$292,D49,'Results'!$J$10:$J$292,1)+COUNTIFS('Results'!$A$10:$A$292,A49,'Results'!$E$10:$E$292,D49,'Results'!$J$10:$J$292,1)</x:f>
        <x:v>1</x:v>
      </x:c>
      <x:c r="H49" s="2" t="n">
        <x:f>SUM(E49:G49)</x:f>
        <x:v>7</x:v>
      </x:c>
      <x:c r="I49" s="11" t="n">
        <x:f>IF(H49=0,"n.a.",(2*E49+G49+F49)/(2*H49))</x:f>
        <x:v>0.5</x:v>
      </x:c>
      <x:c r="J49" s="23" t="n">
        <x:f>SUMIFS('Results'!$F$10:$F$292,'Results'!$A$10:$A$292,A49,'Results'!$C$10:$C$292,D49)+SUMIFS('Results'!$D$10:$D$292,'Results'!$A$10:$A$292,A49,'Results'!$E$10:$E$292,D49)</x:f>
        <x:v>94</x:v>
      </x:c>
      <x:c r="K49" s="23" t="n">
        <x:f>SUMIFS('Results'!$D$10:$D$292,'Results'!$A$10:$A$292,A49,'Results'!$C$10:$C$292,D49)+SUMIFS('Results'!$F$10:$F$292,'Results'!$A$10:$A$292,A49,'Results'!$E$10:$E$292,D49)</x:f>
        <x:v>40</x:v>
      </x:c>
      <x:c r="L49" s="13" t="str">
        <x:v>3-team tie: skip head-to-head; RA / RS</x:v>
      </x:c>
    </x:row>
    <x:row r="50" ht="34" customHeight="1">
      <x:c r="A50" s="8" t="str">
        <x:v>14U</x:v>
      </x:c>
      <x:c r="B50" s="21" t="n">
        <x:v>41</x:v>
      </x:c>
      <x:c r="C50" s="21" t="n">
        <x:v>2</x:v>
      </x:c>
      <x:c r="D50" s="8" t="str">
        <x:v>14U Roswell Trash Pandas</x:v>
      </x:c>
      <x:c r="E50" s="8" t="n">
        <x:f>COUNTIFS('Results'!$A$10:$A$292,A50,'Results'!$H$10:$H$292,D50)</x:f>
        <x:v>0</x:v>
      </x:c>
      <x:c r="F50" s="8" t="n">
        <x:f>COUNTIFS('Results'!$A$10:$A$292,A50,'Results'!$I$10:$I$292,D50)</x:f>
        <x:v>7</x:v>
      </x:c>
      <x:c r="G50" s="8" t="n">
        <x:f>COUNTIFS('Results'!$A$10:$A$292,A50,'Results'!$C$10:$C$292,D50,'Results'!$J$10:$J$292,1)+COUNTIFS('Results'!$A$10:$A$292,A50,'Results'!$E$10:$E$292,D50,'Results'!$J$10:$J$292,1)</x:f>
        <x:v>1</x:v>
      </x:c>
      <x:c r="H50" s="8" t="n">
        <x:f>SUM(E50:G50)</x:f>
        <x:v>8</x:v>
      </x:c>
      <x:c r="I50" s="10" t="n">
        <x:f>IF(H50=0,"n.a.",(2*E50+G50+F50)/(2*H50))</x:f>
        <x:v>0.5</x:v>
      </x:c>
      <x:c r="J50" s="21" t="n">
        <x:f>SUMIFS('Results'!$F$10:$F$292,'Results'!$A$10:$A$292,A50,'Results'!$C$10:$C$292,D50)+SUMIFS('Results'!$D$10:$D$292,'Results'!$A$10:$A$292,A50,'Results'!$E$10:$E$292,D50)</x:f>
        <x:v>101</x:v>
      </x:c>
      <x:c r="K50" s="21" t="n">
        <x:f>SUMIFS('Results'!$D$10:$D$292,'Results'!$A$10:$A$292,A50,'Results'!$C$10:$C$292,D50)+SUMIFS('Results'!$F$10:$F$292,'Results'!$A$10:$A$292,A50,'Results'!$E$10:$E$292,D50)</x:f>
        <x:v>29</x:v>
      </x:c>
      <x:c r="L50" s="12" t="str">
        <x:v>3-team tie: skip head-to-head; RA / RS</x:v>
      </x:c>
    </x:row>
    <x:row r="51" ht="34" customHeight="1">
      <x:c r="A51" s="2" t="str">
        <x:v>16U</x:v>
      </x:c>
      <x:c r="B51" s="23" t="n">
        <x:v>1</x:v>
      </x:c>
      <x:c r="C51" s="23" t="n">
        <x:v>1</x:v>
      </x:c>
      <x:c r="D51" s="2" t="str">
        <x:v>16U01 - SP Thunderbolts - Henson</x:v>
      </x:c>
      <x:c r="E51" s="2" t="n">
        <x:f>COUNTIFS('Results'!$A$10:$A$292,A51,'Results'!$H$10:$H$292,D51)</x:f>
        <x:v>8</x:v>
      </x:c>
      <x:c r="F51" s="2" t="n">
        <x:f>COUNTIFS('Results'!$A$10:$A$292,A51,'Results'!$I$10:$I$292,D51)</x:f>
        <x:v>0</x:v>
      </x:c>
      <x:c r="G51" s="2" t="n">
        <x:f>COUNTIFS('Results'!$A$10:$A$292,A51,'Results'!$C$10:$C$292,D51,'Results'!$J$10:$J$292,1)+COUNTIFS('Results'!$A$10:$A$292,A51,'Results'!$E$10:$E$292,D51,'Results'!$J$10:$J$292,1)</x:f>
        <x:v>0</x:v>
      </x:c>
      <x:c r="H51" s="2" t="n">
        <x:f>SUM(E51:G51)</x:f>
        <x:v>8</x:v>
      </x:c>
      <x:c r="I51" s="11" t="n">
        <x:f>IF(H51=0,"n.a.",(2*E51+G51+F51)/(2*H51))</x:f>
        <x:v>1</x:v>
      </x:c>
      <x:c r="J51" s="23" t="n">
        <x:f>SUMIFS('Results'!$F$10:$F$292,'Results'!$A$10:$A$292,A51,'Results'!$C$10:$C$292,D51)+SUMIFS('Results'!$D$10:$D$292,'Results'!$A$10:$A$292,A51,'Results'!$E$10:$E$292,D51)</x:f>
        <x:v>26</x:v>
      </x:c>
      <x:c r="K51" s="23" t="n">
        <x:f>SUMIFS('Results'!$D$10:$D$292,'Results'!$A$10:$A$292,A51,'Results'!$C$10:$C$292,D51)+SUMIFS('Results'!$F$10:$F$292,'Results'!$A$10:$A$292,A51,'Results'!$E$10:$E$292,D51)</x:f>
        <x:v>91</x:v>
      </x:c>
      <x:c r="L51" s="13" t="str">
        <x:v>Two-team tie: no decisive completed head-to-head; RA / RS</x:v>
      </x:c>
    </x:row>
    <x:row r="52" ht="34" customHeight="1">
      <x:c r="A52" s="8" t="str">
        <x:v>16U</x:v>
      </x:c>
      <x:c r="B52" s="21" t="n">
        <x:v>2</x:v>
      </x:c>
      <x:c r="C52" s="21" t="n">
        <x:v>3</x:v>
      </x:c>
      <x:c r="D52" s="8" t="str">
        <x:v>16U05 - SP Grizzlies - Alfonso</x:v>
      </x:c>
      <x:c r="E52" s="8" t="n">
        <x:f>COUNTIFS('Results'!$A$10:$A$292,A52,'Results'!$H$10:$H$292,D52)</x:f>
        <x:v>8</x:v>
      </x:c>
      <x:c r="F52" s="8" t="n">
        <x:f>COUNTIFS('Results'!$A$10:$A$292,A52,'Results'!$I$10:$I$292,D52)</x:f>
        <x:v>0</x:v>
      </x:c>
      <x:c r="G52" s="8" t="n">
        <x:f>COUNTIFS('Results'!$A$10:$A$292,A52,'Results'!$C$10:$C$292,D52,'Results'!$J$10:$J$292,1)+COUNTIFS('Results'!$A$10:$A$292,A52,'Results'!$E$10:$E$292,D52,'Results'!$J$10:$J$292,1)</x:f>
        <x:v>0</x:v>
      </x:c>
      <x:c r="H52" s="8" t="n">
        <x:f>SUM(E52:G52)</x:f>
        <x:v>8</x:v>
      </x:c>
      <x:c r="I52" s="10" t="n">
        <x:f>IF(H52=0,"n.a.",(2*E52+G52+F52)/(2*H52))</x:f>
        <x:v>1</x:v>
      </x:c>
      <x:c r="J52" s="21" t="n">
        <x:f>SUMIFS('Results'!$F$10:$F$292,'Results'!$A$10:$A$292,A52,'Results'!$C$10:$C$292,D52)+SUMIFS('Results'!$D$10:$D$292,'Results'!$A$10:$A$292,A52,'Results'!$E$10:$E$292,D52)</x:f>
        <x:v>27</x:v>
      </x:c>
      <x:c r="K52" s="21" t="n">
        <x:f>SUMIFS('Results'!$D$10:$D$292,'Results'!$A$10:$A$292,A52,'Results'!$C$10:$C$292,D52)+SUMIFS('Results'!$F$10:$F$292,'Results'!$A$10:$A$292,A52,'Results'!$E$10:$E$292,D52)</x:f>
        <x:v>70</x:v>
      </x:c>
      <x:c r="L52" s="12" t="str">
        <x:v>Two-team tie: no decisive completed head-to-head; RA / RS</x:v>
      </x:c>
    </x:row>
    <x:row r="53" ht="34" customHeight="1">
      <x:c r="A53" s="2" t="str">
        <x:v>16U</x:v>
      </x:c>
      <x:c r="B53" s="23" t="n">
        <x:v>3</x:v>
      </x:c>
      <x:c r="C53" s="23" t="n">
        <x:v>2</x:v>
      </x:c>
      <x:c r="D53" s="2" t="str">
        <x:v>16U Roswell Cannon Ballers</x:v>
      </x:c>
      <x:c r="E53" s="2" t="n">
        <x:f>COUNTIFS('Results'!$A$10:$A$292,A53,'Results'!$H$10:$H$292,D53)</x:f>
        <x:v>7</x:v>
      </x:c>
      <x:c r="F53" s="2" t="n">
        <x:f>COUNTIFS('Results'!$A$10:$A$292,A53,'Results'!$I$10:$I$292,D53)</x:f>
        <x:v>0</x:v>
      </x:c>
      <x:c r="G53" s="2" t="n">
        <x:f>COUNTIFS('Results'!$A$10:$A$292,A53,'Results'!$C$10:$C$292,D53,'Results'!$J$10:$J$292,1)+COUNTIFS('Results'!$A$10:$A$292,A53,'Results'!$E$10:$E$292,D53,'Results'!$J$10:$J$292,1)</x:f>
        <x:v>1</x:v>
      </x:c>
      <x:c r="H53" s="2" t="n">
        <x:f>SUM(E53:G53)</x:f>
        <x:v>8</x:v>
      </x:c>
      <x:c r="I53" s="11" t="n">
        <x:f>IF(H53=0,"n.a.",(2*E53+G53+F53)/(2*H53))</x:f>
        <x:v>0.9375</x:v>
      </x:c>
      <x:c r="J53" s="23" t="n">
        <x:f>SUMIFS('Results'!$F$10:$F$292,'Results'!$A$10:$A$292,A53,'Results'!$C$10:$C$292,D53)+SUMIFS('Results'!$D$10:$D$292,'Results'!$A$10:$A$292,A53,'Results'!$E$10:$E$292,D53)</x:f>
        <x:v>16</x:v>
      </x:c>
      <x:c r="K53" s="23" t="n">
        <x:f>SUMIFS('Results'!$D$10:$D$292,'Results'!$A$10:$A$292,A53,'Results'!$C$10:$C$292,D53)+SUMIFS('Results'!$F$10:$F$292,'Results'!$A$10:$A$292,A53,'Results'!$E$10:$E$292,D53)</x:f>
        <x:v>108</x:v>
      </x:c>
      <x:c r="L53" s="13" t="str">
        <x:v>Ranking percentage</x:v>
      </x:c>
    </x:row>
    <x:row r="54" ht="34" customHeight="1">
      <x:c r="A54" s="8" t="str">
        <x:v>16U</x:v>
      </x:c>
      <x:c r="B54" s="21" t="n">
        <x:v>4</x:v>
      </x:c>
      <x:c r="C54" s="21" t="n">
        <x:v>4</x:v>
      </x:c>
      <x:c r="D54" s="8" t="str">
        <x:v>16U Hobgood Trash Pandas</x:v>
      </x:c>
      <x:c r="E54" s="8" t="n">
        <x:f>COUNTIFS('Results'!$A$10:$A$292,A54,'Results'!$H$10:$H$292,D54)</x:f>
        <x:v>6</x:v>
      </x:c>
      <x:c r="F54" s="8" t="n">
        <x:f>COUNTIFS('Results'!$A$10:$A$292,A54,'Results'!$I$10:$I$292,D54)</x:f>
        <x:v>1</x:v>
      </x:c>
      <x:c r="G54" s="8" t="n">
        <x:f>COUNTIFS('Results'!$A$10:$A$292,A54,'Results'!$C$10:$C$292,D54,'Results'!$J$10:$J$292,1)+COUNTIFS('Results'!$A$10:$A$292,A54,'Results'!$E$10:$E$292,D54,'Results'!$J$10:$J$292,1)</x:f>
        <x:v>0</x:v>
      </x:c>
      <x:c r="H54" s="8" t="n">
        <x:f>SUM(E54:G54)</x:f>
        <x:v>7</x:v>
      </x:c>
      <x:c r="I54" s="10" t="n">
        <x:f>IF(H54=0,"n.a.",(2*E54+G54+F54)/(2*H54))</x:f>
        <x:v>0.9285714285714286</x:v>
      </x:c>
      <x:c r="J54" s="21" t="n">
        <x:f>SUMIFS('Results'!$F$10:$F$292,'Results'!$A$10:$A$292,A54,'Results'!$C$10:$C$292,D54)+SUMIFS('Results'!$D$10:$D$292,'Results'!$A$10:$A$292,A54,'Results'!$E$10:$E$292,D54)</x:f>
        <x:v>29</x:v>
      </x:c>
      <x:c r="K54" s="21" t="n">
        <x:f>SUMIFS('Results'!$D$10:$D$292,'Results'!$A$10:$A$292,A54,'Results'!$C$10:$C$292,D54)+SUMIFS('Results'!$F$10:$F$292,'Results'!$A$10:$A$292,A54,'Results'!$E$10:$E$292,D54)</x:f>
        <x:v>75</x:v>
      </x:c>
      <x:c r="L54" s="12" t="str">
        <x:v>Two-team tie: no decisive completed head-to-head; RA / RS</x:v>
      </x:c>
    </x:row>
    <x:row r="55" ht="34" customHeight="1">
      <x:c r="A55" s="2" t="str">
        <x:v>16U</x:v>
      </x:c>
      <x:c r="B55" s="23" t="n">
        <x:v>5</x:v>
      </x:c>
      <x:c r="C55" s="23" t="n">
        <x:v>5</x:v>
      </x:c>
      <x:c r="D55" s="2" t="str">
        <x:v>16U- Eastside Party Animals</x:v>
      </x:c>
      <x:c r="E55" s="2" t="n">
        <x:f>COUNTIFS('Results'!$A$10:$A$292,A55,'Results'!$H$10:$H$292,D55)</x:f>
        <x:v>6</x:v>
      </x:c>
      <x:c r="F55" s="2" t="n">
        <x:f>COUNTIFS('Results'!$A$10:$A$292,A55,'Results'!$I$10:$I$292,D55)</x:f>
        <x:v>1</x:v>
      </x:c>
      <x:c r="G55" s="2" t="n">
        <x:f>COUNTIFS('Results'!$A$10:$A$292,A55,'Results'!$C$10:$C$292,D55,'Results'!$J$10:$J$292,1)+COUNTIFS('Results'!$A$10:$A$292,A55,'Results'!$E$10:$E$292,D55,'Results'!$J$10:$J$292,1)</x:f>
        <x:v>0</x:v>
      </x:c>
      <x:c r="H55" s="2" t="n">
        <x:f>SUM(E55:G55)</x:f>
        <x:v>7</x:v>
      </x:c>
      <x:c r="I55" s="11" t="n">
        <x:f>IF(H55=0,"n.a.",(2*E55+G55+F55)/(2*H55))</x:f>
        <x:v>0.9285714285714286</x:v>
      </x:c>
      <x:c r="J55" s="23" t="n">
        <x:f>SUMIFS('Results'!$F$10:$F$292,'Results'!$A$10:$A$292,A55,'Results'!$C$10:$C$292,D55)+SUMIFS('Results'!$D$10:$D$292,'Results'!$A$10:$A$292,A55,'Results'!$E$10:$E$292,D55)</x:f>
        <x:v>44</x:v>
      </x:c>
      <x:c r="K55" s="23" t="n">
        <x:f>SUMIFS('Results'!$D$10:$D$292,'Results'!$A$10:$A$292,A55,'Results'!$C$10:$C$292,D55)+SUMIFS('Results'!$F$10:$F$292,'Results'!$A$10:$A$292,A55,'Results'!$E$10:$E$292,D55)</x:f>
        <x:v>63</x:v>
      </x:c>
      <x:c r="L55" s="13" t="str">
        <x:v>Two-team tie: no decisive completed head-to-head; RA / RS</x:v>
      </x:c>
    </x:row>
    <x:row r="56" ht="34" customHeight="1">
      <x:c r="A56" s="8" t="str">
        <x:v>16U</x:v>
      </x:c>
      <x:c r="B56" s="21" t="n">
        <x:v>6</x:v>
      </x:c>
      <x:c r="C56" s="21" t="n">
        <x:v>5</x:v>
      </x:c>
      <x:c r="D56" s="8" t="str">
        <x:v>16U02 - SP Wild Things - Dennington</x:v>
      </x:c>
      <x:c r="E56" s="8" t="n">
        <x:f>COUNTIFS('Results'!$A$10:$A$292,A56,'Results'!$H$10:$H$292,D56)</x:f>
        <x:v>5</x:v>
      </x:c>
      <x:c r="F56" s="8" t="n">
        <x:f>COUNTIFS('Results'!$A$10:$A$292,A56,'Results'!$I$10:$I$292,D56)</x:f>
        <x:v>1</x:v>
      </x:c>
      <x:c r="G56" s="8" t="n">
        <x:f>COUNTIFS('Results'!$A$10:$A$292,A56,'Results'!$C$10:$C$292,D56,'Results'!$J$10:$J$292,1)+COUNTIFS('Results'!$A$10:$A$292,A56,'Results'!$E$10:$E$292,D56,'Results'!$J$10:$J$292,1)</x:f>
        <x:v>0</x:v>
      </x:c>
      <x:c r="H56" s="8" t="n">
        <x:f>SUM(E56:G56)</x:f>
        <x:v>6</x:v>
      </x:c>
      <x:c r="I56" s="10" t="n">
        <x:f>IF(H56=0,"n.a.",(2*E56+G56+F56)/(2*H56))</x:f>
        <x:v>0.9166666666666666</x:v>
      </x:c>
      <x:c r="J56" s="21" t="n">
        <x:f>SUMIFS('Results'!$F$10:$F$292,'Results'!$A$10:$A$292,A56,'Results'!$C$10:$C$292,D56)+SUMIFS('Results'!$D$10:$D$292,'Results'!$A$10:$A$292,A56,'Results'!$E$10:$E$292,D56)</x:f>
        <x:v>28</x:v>
      </x:c>
      <x:c r="K56" s="21" t="n">
        <x:f>SUMIFS('Results'!$D$10:$D$292,'Results'!$A$10:$A$292,A56,'Results'!$C$10:$C$292,D56)+SUMIFS('Results'!$F$10:$F$292,'Results'!$A$10:$A$292,A56,'Results'!$E$10:$E$292,D56)</x:f>
        <x:v>61</x:v>
      </x:c>
      <x:c r="L56" s="12" t="str">
        <x:v>Ranking percentage</x:v>
      </x:c>
    </x:row>
    <x:row r="57" ht="34" customHeight="1">
      <x:c r="A57" s="2" t="str">
        <x:v>16U</x:v>
      </x:c>
      <x:c r="B57" s="23" t="n">
        <x:v>7</x:v>
      </x:c>
      <x:c r="C57" s="23" t="n">
        <x:v>4</x:v>
      </x:c>
      <x:c r="D57" s="2" t="str">
        <x:v>16U04 - SP Bird Dawgs - Bonfini</x:v>
      </x:c>
      <x:c r="E57" s="2" t="n">
        <x:f>COUNTIFS('Results'!$A$10:$A$292,A57,'Results'!$H$10:$H$292,D57)</x:f>
        <x:v>6</x:v>
      </x:c>
      <x:c r="F57" s="2" t="n">
        <x:f>COUNTIFS('Results'!$A$10:$A$292,A57,'Results'!$I$10:$I$292,D57)</x:f>
        <x:v>1</x:v>
      </x:c>
      <x:c r="G57" s="2" t="n">
        <x:f>COUNTIFS('Results'!$A$10:$A$292,A57,'Results'!$C$10:$C$292,D57,'Results'!$J$10:$J$292,1)+COUNTIFS('Results'!$A$10:$A$292,A57,'Results'!$E$10:$E$292,D57,'Results'!$J$10:$J$292,1)</x:f>
        <x:v>1</x:v>
      </x:c>
      <x:c r="H57" s="2" t="n">
        <x:f>SUM(E57:G57)</x:f>
        <x:v>8</x:v>
      </x:c>
      <x:c r="I57" s="11" t="n">
        <x:f>IF(H57=0,"n.a.",(2*E57+G57+F57)/(2*H57))</x:f>
        <x:v>0.875</x:v>
      </x:c>
      <x:c r="J57" s="23" t="n">
        <x:f>SUMIFS('Results'!$F$10:$F$292,'Results'!$A$10:$A$292,A57,'Results'!$C$10:$C$292,D57)+SUMIFS('Results'!$D$10:$D$292,'Results'!$A$10:$A$292,A57,'Results'!$E$10:$E$292,D57)</x:f>
        <x:v>36</x:v>
      </x:c>
      <x:c r="K57" s="23" t="n">
        <x:f>SUMIFS('Results'!$D$10:$D$292,'Results'!$A$10:$A$292,A57,'Results'!$C$10:$C$292,D57)+SUMIFS('Results'!$F$10:$F$292,'Results'!$A$10:$A$292,A57,'Results'!$E$10:$E$292,D57)</x:f>
        <x:v>81</x:v>
      </x:c>
      <x:c r="L57" s="13" t="str">
        <x:v>Ranking percentage</x:v>
      </x:c>
    </x:row>
    <x:row r="58" ht="34" customHeight="1">
      <x:c r="A58" s="8" t="str">
        <x:v>16U</x:v>
      </x:c>
      <x:c r="B58" s="21" t="n">
        <x:v>8</x:v>
      </x:c>
      <x:c r="C58" s="21" t="n">
        <x:v>3</x:v>
      </x:c>
      <x:c r="D58" s="8" t="str">
        <x:v>16U AYBA/Wills Park Mudhens Fall 26</x:v>
      </x:c>
      <x:c r="E58" s="8" t="n">
        <x:f>COUNTIFS('Results'!$A$10:$A$292,A58,'Results'!$H$10:$H$292,D58)</x:f>
        <x:v>5</x:v>
      </x:c>
      <x:c r="F58" s="8" t="n">
        <x:f>COUNTIFS('Results'!$A$10:$A$292,A58,'Results'!$I$10:$I$292,D58)</x:f>
        <x:v>2</x:v>
      </x:c>
      <x:c r="G58" s="8" t="n">
        <x:f>COUNTIFS('Results'!$A$10:$A$292,A58,'Results'!$C$10:$C$292,D58,'Results'!$J$10:$J$292,1)+COUNTIFS('Results'!$A$10:$A$292,A58,'Results'!$E$10:$E$292,D58,'Results'!$J$10:$J$292,1)</x:f>
        <x:v>0</x:v>
      </x:c>
      <x:c r="H58" s="8" t="n">
        <x:f>SUM(E58:G58)</x:f>
        <x:v>7</x:v>
      </x:c>
      <x:c r="I58" s="10" t="n">
        <x:f>IF(H58=0,"n.a.",(2*E58+G58+F58)/(2*H58))</x:f>
        <x:v>0.8571428571428571</x:v>
      </x:c>
      <x:c r="J58" s="21" t="n">
        <x:f>SUMIFS('Results'!$F$10:$F$292,'Results'!$A$10:$A$292,A58,'Results'!$C$10:$C$292,D58)+SUMIFS('Results'!$D$10:$D$292,'Results'!$A$10:$A$292,A58,'Results'!$E$10:$E$292,D58)</x:f>
        <x:v>30</x:v>
      </x:c>
      <x:c r="K58" s="21" t="n">
        <x:f>SUMIFS('Results'!$D$10:$D$292,'Results'!$A$10:$A$292,A58,'Results'!$C$10:$C$292,D58)+SUMIFS('Results'!$F$10:$F$292,'Results'!$A$10:$A$292,A58,'Results'!$E$10:$E$292,D58)</x:f>
        <x:v>52</x:v>
      </x:c>
      <x:c r="L58" s="12" t="str">
        <x:v>Ranking percentage</x:v>
      </x:c>
    </x:row>
    <x:row r="59" ht="34" customHeight="1">
      <x:c r="A59" s="2" t="str">
        <x:v>16U</x:v>
      </x:c>
      <x:c r="B59" s="23" t="n">
        <x:v>9</x:v>
      </x:c>
      <x:c r="C59" s="23" t="n">
        <x:v>2</x:v>
      </x:c>
      <x:c r="D59" s="2" t="str">
        <x:v>16U Hobgood Frozen Iguanas</x:v>
      </x:c>
      <x:c r="E59" s="2" t="n">
        <x:f>COUNTIFS('Results'!$A$10:$A$292,A59,'Results'!$H$10:$H$292,D59)</x:f>
        <x:v>5</x:v>
      </x:c>
      <x:c r="F59" s="2" t="n">
        <x:f>COUNTIFS('Results'!$A$10:$A$292,A59,'Results'!$I$10:$I$292,D59)</x:f>
        <x:v>3</x:v>
      </x:c>
      <x:c r="G59" s="2" t="n">
        <x:f>COUNTIFS('Results'!$A$10:$A$292,A59,'Results'!$C$10:$C$292,D59,'Results'!$J$10:$J$292,1)+COUNTIFS('Results'!$A$10:$A$292,A59,'Results'!$E$10:$E$292,D59,'Results'!$J$10:$J$292,1)</x:f>
        <x:v>0</x:v>
      </x:c>
      <x:c r="H59" s="2" t="n">
        <x:f>SUM(E59:G59)</x:f>
        <x:v>8</x:v>
      </x:c>
      <x:c r="I59" s="11" t="n">
        <x:f>IF(H59=0,"n.a.",(2*E59+G59+F59)/(2*H59))</x:f>
        <x:v>0.8125</x:v>
      </x:c>
      <x:c r="J59" s="23" t="n">
        <x:f>SUMIFS('Results'!$F$10:$F$292,'Results'!$A$10:$A$292,A59,'Results'!$C$10:$C$292,D59)+SUMIFS('Results'!$D$10:$D$292,'Results'!$A$10:$A$292,A59,'Results'!$E$10:$E$292,D59)</x:f>
        <x:v>39</x:v>
      </x:c>
      <x:c r="K59" s="23" t="n">
        <x:f>SUMIFS('Results'!$D$10:$D$292,'Results'!$A$10:$A$292,A59,'Results'!$C$10:$C$292,D59)+SUMIFS('Results'!$F$10:$F$292,'Results'!$A$10:$A$292,A59,'Results'!$E$10:$E$292,D59)</x:f>
        <x:v>69</x:v>
      </x:c>
      <x:c r="L59" s="13" t="str">
        <x:v>Ranking percentage</x:v>
      </x:c>
    </x:row>
    <x:row r="60" ht="34" customHeight="1">
      <x:c r="A60" s="8" t="str">
        <x:v>16U</x:v>
      </x:c>
      <x:c r="B60" s="21" t="n">
        <x:v>10</x:v>
      </x:c>
      <x:c r="C60" s="21" t="n">
        <x:v>1</x:v>
      </x:c>
      <x:c r="D60" s="8" t="str">
        <x:v>16U Hopewell Bulldogs</x:v>
      </x:c>
      <x:c r="E60" s="8" t="n">
        <x:f>COUNTIFS('Results'!$A$10:$A$292,A60,'Results'!$H$10:$H$292,D60)</x:f>
        <x:v>4</x:v>
      </x:c>
      <x:c r="F60" s="8" t="n">
        <x:f>COUNTIFS('Results'!$A$10:$A$292,A60,'Results'!$I$10:$I$292,D60)</x:f>
        <x:v>3</x:v>
      </x:c>
      <x:c r="G60" s="8" t="n">
        <x:f>COUNTIFS('Results'!$A$10:$A$292,A60,'Results'!$C$10:$C$292,D60,'Results'!$J$10:$J$292,1)+COUNTIFS('Results'!$A$10:$A$292,A60,'Results'!$E$10:$E$292,D60,'Results'!$J$10:$J$292,1)</x:f>
        <x:v>0</x:v>
      </x:c>
      <x:c r="H60" s="8" t="n">
        <x:f>SUM(E60:G60)</x:f>
        <x:v>7</x:v>
      </x:c>
      <x:c r="I60" s="10" t="n">
        <x:f>IF(H60=0,"n.a.",(2*E60+G60+F60)/(2*H60))</x:f>
        <x:v>0.7857142857142857</x:v>
      </x:c>
      <x:c r="J60" s="21" t="n">
        <x:f>SUMIFS('Results'!$F$10:$F$292,'Results'!$A$10:$A$292,A60,'Results'!$C$10:$C$292,D60)+SUMIFS('Results'!$D$10:$D$292,'Results'!$A$10:$A$292,A60,'Results'!$E$10:$E$292,D60)</x:f>
        <x:v>31</x:v>
      </x:c>
      <x:c r="K60" s="21" t="n">
        <x:f>SUMIFS('Results'!$D$10:$D$292,'Results'!$A$10:$A$292,A60,'Results'!$C$10:$C$292,D60)+SUMIFS('Results'!$F$10:$F$292,'Results'!$A$10:$A$292,A60,'Results'!$E$10:$E$292,D60)</x:f>
        <x:v>49</x:v>
      </x:c>
      <x:c r="L60" s="12" t="str">
        <x:v>4-team tie: skip head-to-head; RA / RS</x:v>
      </x:c>
    </x:row>
    <x:row r="61" ht="34" customHeight="1">
      <x:c r="A61" s="2" t="str">
        <x:v>16U</x:v>
      </x:c>
      <x:c r="B61" s="23" t="n">
        <x:v>11</x:v>
      </x:c>
      <x:c r="C61" s="23" t="n">
        <x:v>1</x:v>
      </x:c>
      <x:c r="D61" s="2" t="str">
        <x:v>16U03 - SP Jackals - Frazier</x:v>
      </x:c>
      <x:c r="E61" s="2" t="n">
        <x:f>COUNTIFS('Results'!$A$10:$A$292,A61,'Results'!$H$10:$H$292,D61)</x:f>
        <x:v>4</x:v>
      </x:c>
      <x:c r="F61" s="2" t="n">
        <x:f>COUNTIFS('Results'!$A$10:$A$292,A61,'Results'!$I$10:$I$292,D61)</x:f>
        <x:v>3</x:v>
      </x:c>
      <x:c r="G61" s="2" t="n">
        <x:f>COUNTIFS('Results'!$A$10:$A$292,A61,'Results'!$C$10:$C$292,D61,'Results'!$J$10:$J$292,1)+COUNTIFS('Results'!$A$10:$A$292,A61,'Results'!$E$10:$E$292,D61,'Results'!$J$10:$J$292,1)</x:f>
        <x:v>0</x:v>
      </x:c>
      <x:c r="H61" s="2" t="n">
        <x:f>SUM(E61:G61)</x:f>
        <x:v>7</x:v>
      </x:c>
      <x:c r="I61" s="11" t="n">
        <x:f>IF(H61=0,"n.a.",(2*E61+G61+F61)/(2*H61))</x:f>
        <x:v>0.7857142857142857</x:v>
      </x:c>
      <x:c r="J61" s="23" t="n">
        <x:f>SUMIFS('Results'!$F$10:$F$292,'Results'!$A$10:$A$292,A61,'Results'!$C$10:$C$292,D61)+SUMIFS('Results'!$D$10:$D$292,'Results'!$A$10:$A$292,A61,'Results'!$E$10:$E$292,D61)</x:f>
        <x:v>34</x:v>
      </x:c>
      <x:c r="K61" s="23" t="n">
        <x:f>SUMIFS('Results'!$D$10:$D$292,'Results'!$A$10:$A$292,A61,'Results'!$C$10:$C$292,D61)+SUMIFS('Results'!$F$10:$F$292,'Results'!$A$10:$A$292,A61,'Results'!$E$10:$E$292,D61)</x:f>
        <x:v>46</x:v>
      </x:c>
      <x:c r="L61" s="13" t="str">
        <x:v>4-team tie: skip head-to-head; RA / RS</x:v>
      </x:c>
    </x:row>
    <x:row r="62" ht="34" customHeight="1">
      <x:c r="A62" s="8" t="str">
        <x:v>16U</x:v>
      </x:c>
      <x:c r="B62" s="21" t="n">
        <x:v>12</x:v>
      </x:c>
      <x:c r="C62" s="21" t="n">
        <x:v>4</x:v>
      </x:c>
      <x:c r="D62" s="8" t="str">
        <x:v>16U Ocee Black</x:v>
      </x:c>
      <x:c r="E62" s="8" t="n">
        <x:f>COUNTIFS('Results'!$A$10:$A$292,A62,'Results'!$H$10:$H$292,D62)</x:f>
        <x:v>4</x:v>
      </x:c>
      <x:c r="F62" s="8" t="n">
        <x:f>COUNTIFS('Results'!$A$10:$A$292,A62,'Results'!$I$10:$I$292,D62)</x:f>
        <x:v>3</x:v>
      </x:c>
      <x:c r="G62" s="8" t="n">
        <x:f>COUNTIFS('Results'!$A$10:$A$292,A62,'Results'!$C$10:$C$292,D62,'Results'!$J$10:$J$292,1)+COUNTIFS('Results'!$A$10:$A$292,A62,'Results'!$E$10:$E$292,D62,'Results'!$J$10:$J$292,1)</x:f>
        <x:v>0</x:v>
      </x:c>
      <x:c r="H62" s="8" t="n">
        <x:f>SUM(E62:G62)</x:f>
        <x:v>7</x:v>
      </x:c>
      <x:c r="I62" s="10" t="n">
        <x:f>IF(H62=0,"n.a.",(2*E62+G62+F62)/(2*H62))</x:f>
        <x:v>0.7857142857142857</x:v>
      </x:c>
      <x:c r="J62" s="21" t="n">
        <x:f>SUMIFS('Results'!$F$10:$F$292,'Results'!$A$10:$A$292,A62,'Results'!$C$10:$C$292,D62)+SUMIFS('Results'!$D$10:$D$292,'Results'!$A$10:$A$292,A62,'Results'!$E$10:$E$292,D62)</x:f>
        <x:v>46</x:v>
      </x:c>
      <x:c r="K62" s="21" t="n">
        <x:f>SUMIFS('Results'!$D$10:$D$292,'Results'!$A$10:$A$292,A62,'Results'!$C$10:$C$292,D62)+SUMIFS('Results'!$F$10:$F$292,'Results'!$A$10:$A$292,A62,'Results'!$E$10:$E$292,D62)</x:f>
        <x:v>41</x:v>
      </x:c>
      <x:c r="L62" s="12" t="str">
        <x:v>4-team tie: skip head-to-head; RA / RS</x:v>
      </x:c>
    </x:row>
    <x:row r="63" ht="34" customHeight="1">
      <x:c r="A63" s="2" t="str">
        <x:v>16U</x:v>
      </x:c>
      <x:c r="B63" s="23" t="n">
        <x:v>13</x:v>
      </x:c>
      <x:c r="C63" s="23" t="n">
        <x:v>3</x:v>
      </x:c>
      <x:c r="D63" s="2" t="str">
        <x:v>16U- Eastside Flamingos</x:v>
      </x:c>
      <x:c r="E63" s="2" t="n">
        <x:f>COUNTIFS('Results'!$A$10:$A$292,A63,'Results'!$H$10:$H$292,D63)</x:f>
        <x:v>4</x:v>
      </x:c>
      <x:c r="F63" s="2" t="n">
        <x:f>COUNTIFS('Results'!$A$10:$A$292,A63,'Results'!$I$10:$I$292,D63)</x:f>
        <x:v>3</x:v>
      </x:c>
      <x:c r="G63" s="2" t="n">
        <x:f>COUNTIFS('Results'!$A$10:$A$292,A63,'Results'!$C$10:$C$292,D63,'Results'!$J$10:$J$292,1)+COUNTIFS('Results'!$A$10:$A$292,A63,'Results'!$E$10:$E$292,D63,'Results'!$J$10:$J$292,1)</x:f>
        <x:v>0</x:v>
      </x:c>
      <x:c r="H63" s="2" t="n">
        <x:f>SUM(E63:G63)</x:f>
        <x:v>7</x:v>
      </x:c>
      <x:c r="I63" s="11" t="n">
        <x:f>IF(H63=0,"n.a.",(2*E63+G63+F63)/(2*H63))</x:f>
        <x:v>0.7857142857142857</x:v>
      </x:c>
      <x:c r="J63" s="23" t="n">
        <x:f>SUMIFS('Results'!$F$10:$F$292,'Results'!$A$10:$A$292,A63,'Results'!$C$10:$C$292,D63)+SUMIFS('Results'!$D$10:$D$292,'Results'!$A$10:$A$292,A63,'Results'!$E$10:$E$292,D63)</x:f>
        <x:v>62</x:v>
      </x:c>
      <x:c r="K63" s="23" t="n">
        <x:f>SUMIFS('Results'!$D$10:$D$292,'Results'!$A$10:$A$292,A63,'Results'!$C$10:$C$292,D63)+SUMIFS('Results'!$F$10:$F$292,'Results'!$A$10:$A$292,A63,'Results'!$E$10:$E$292,D63)</x:f>
        <x:v>62</x:v>
      </x:c>
      <x:c r="L63" s="13" t="str">
        <x:v>4-team tie: skip head-to-head; RA / RS</x:v>
      </x:c>
    </x:row>
    <x:row r="64" ht="34" customHeight="1">
      <x:c r="A64" s="8" t="str">
        <x:v>16U</x:v>
      </x:c>
      <x:c r="B64" s="21" t="n">
        <x:v>14</x:v>
      </x:c>
      <x:c r="C64" s="21" t="n">
        <x:v>2</x:v>
      </x:c>
      <x:c r="D64" s="8" t="str">
        <x:v>16U WC Chiefs</x:v>
      </x:c>
      <x:c r="E64" s="8" t="n">
        <x:f>COUNTIFS('Results'!$A$10:$A$292,A64,'Results'!$H$10:$H$292,D64)</x:f>
        <x:v>5</x:v>
      </x:c>
      <x:c r="F64" s="8" t="n">
        <x:f>COUNTIFS('Results'!$A$10:$A$292,A64,'Results'!$I$10:$I$292,D64)</x:f>
        <x:v>4</x:v>
      </x:c>
      <x:c r="G64" s="8" t="n">
        <x:f>COUNTIFS('Results'!$A$10:$A$292,A64,'Results'!$C$10:$C$292,D64,'Results'!$J$10:$J$292,1)+COUNTIFS('Results'!$A$10:$A$292,A64,'Results'!$E$10:$E$292,D64,'Results'!$J$10:$J$292,1)</x:f>
        <x:v>0</x:v>
      </x:c>
      <x:c r="H64" s="8" t="n">
        <x:f>SUM(E64:G64)</x:f>
        <x:v>9</x:v>
      </x:c>
      <x:c r="I64" s="10" t="n">
        <x:f>IF(H64=0,"n.a.",(2*E64+G64+F64)/(2*H64))</x:f>
        <x:v>0.7777777777777778</x:v>
      </x:c>
      <x:c r="J64" s="21" t="n">
        <x:f>SUMIFS('Results'!$F$10:$F$292,'Results'!$A$10:$A$292,A64,'Results'!$C$10:$C$292,D64)+SUMIFS('Results'!$D$10:$D$292,'Results'!$A$10:$A$292,A64,'Results'!$E$10:$E$292,D64)</x:f>
        <x:v>63</x:v>
      </x:c>
      <x:c r="K64" s="21" t="n">
        <x:f>SUMIFS('Results'!$D$10:$D$292,'Results'!$A$10:$A$292,A64,'Results'!$C$10:$C$292,D64)+SUMIFS('Results'!$F$10:$F$292,'Results'!$A$10:$A$292,A64,'Results'!$E$10:$E$292,D64)</x:f>
        <x:v>86</x:v>
      </x:c>
      <x:c r="L64" s="12" t="str">
        <x:v>Ranking percentage</x:v>
      </x:c>
    </x:row>
    <x:row r="65" ht="34" customHeight="1">
      <x:c r="A65" s="2" t="str">
        <x:v>16U</x:v>
      </x:c>
      <x:c r="B65" s="23" t="n">
        <x:v>15</x:v>
      </x:c>
      <x:c r="C65" s="23" t="n">
        <x:v>5</x:v>
      </x:c>
      <x:c r="D65" s="2" t="str">
        <x:v>16U- Eastside Woolly Mammoths</x:v>
      </x:c>
      <x:c r="E65" s="2" t="n">
        <x:f>COUNTIFS('Results'!$A$10:$A$292,A65,'Results'!$H$10:$H$292,D65)</x:f>
        <x:v>3</x:v>
      </x:c>
      <x:c r="F65" s="2" t="n">
        <x:f>COUNTIFS('Results'!$A$10:$A$292,A65,'Results'!$I$10:$I$292,D65)</x:f>
        <x:v>3</x:v>
      </x:c>
      <x:c r="G65" s="2" t="n">
        <x:f>COUNTIFS('Results'!$A$10:$A$292,A65,'Results'!$C$10:$C$292,D65,'Results'!$J$10:$J$292,1)+COUNTIFS('Results'!$A$10:$A$292,A65,'Results'!$E$10:$E$292,D65,'Results'!$J$10:$J$292,1)</x:f>
        <x:v>0</x:v>
      </x:c>
      <x:c r="H65" s="2" t="n">
        <x:f>SUM(E65:G65)</x:f>
        <x:v>6</x:v>
      </x:c>
      <x:c r="I65" s="11" t="n">
        <x:f>IF(H65=0,"n.a.",(2*E65+G65+F65)/(2*H65))</x:f>
        <x:v>0.75</x:v>
      </x:c>
      <x:c r="J65" s="23" t="n">
        <x:f>SUMIFS('Results'!$F$10:$F$292,'Results'!$A$10:$A$292,A65,'Results'!$C$10:$C$292,D65)+SUMIFS('Results'!$D$10:$D$292,'Results'!$A$10:$A$292,A65,'Results'!$E$10:$E$292,D65)</x:f>
        <x:v>51</x:v>
      </x:c>
      <x:c r="K65" s="23" t="n">
        <x:f>SUMIFS('Results'!$D$10:$D$292,'Results'!$A$10:$A$292,A65,'Results'!$C$10:$C$292,D65)+SUMIFS('Results'!$F$10:$F$292,'Results'!$A$10:$A$292,A65,'Results'!$E$10:$E$292,D65)</x:f>
        <x:v>33</x:v>
      </x:c>
      <x:c r="L65" s="13" t="str">
        <x:v>Ranking percentage</x:v>
      </x:c>
    </x:row>
    <x:row r="66" ht="34" customHeight="1">
      <x:c r="A66" s="8" t="str">
        <x:v>16U</x:v>
      </x:c>
      <x:c r="B66" s="21" t="n">
        <x:v>16</x:v>
      </x:c>
      <x:c r="C66" s="21" t="n">
        <x:v>5</x:v>
      </x:c>
      <x:c r="D66" s="8" t="str">
        <x:v>16u - Smyrna Holden</x:v>
      </x:c>
      <x:c r="E66" s="8" t="n">
        <x:f>COUNTIFS('Results'!$A$10:$A$292,A66,'Results'!$H$10:$H$292,D66)</x:f>
        <x:v>3</x:v>
      </x:c>
      <x:c r="F66" s="8" t="n">
        <x:f>COUNTIFS('Results'!$A$10:$A$292,A66,'Results'!$I$10:$I$292,D66)</x:f>
        <x:v>4</x:v>
      </x:c>
      <x:c r="G66" s="8" t="n">
        <x:f>COUNTIFS('Results'!$A$10:$A$292,A66,'Results'!$C$10:$C$292,D66,'Results'!$J$10:$J$292,1)+COUNTIFS('Results'!$A$10:$A$292,A66,'Results'!$E$10:$E$292,D66,'Results'!$J$10:$J$292,1)</x:f>
        <x:v>0</x:v>
      </x:c>
      <x:c r="H66" s="8" t="n">
        <x:f>SUM(E66:G66)</x:f>
        <x:v>7</x:v>
      </x:c>
      <x:c r="I66" s="10" t="n">
        <x:f>IF(H66=0,"n.a.",(2*E66+G66+F66)/(2*H66))</x:f>
        <x:v>0.7142857142857143</x:v>
      </x:c>
      <x:c r="J66" s="21" t="n">
        <x:f>SUMIFS('Results'!$F$10:$F$292,'Results'!$A$10:$A$292,A66,'Results'!$C$10:$C$292,D66)+SUMIFS('Results'!$D$10:$D$292,'Results'!$A$10:$A$292,A66,'Results'!$E$10:$E$292,D66)</x:f>
        <x:v>41</x:v>
      </x:c>
      <x:c r="K66" s="21" t="n">
        <x:f>SUMIFS('Results'!$D$10:$D$292,'Results'!$A$10:$A$292,A66,'Results'!$C$10:$C$292,D66)+SUMIFS('Results'!$F$10:$F$292,'Results'!$A$10:$A$292,A66,'Results'!$E$10:$E$292,D66)</x:f>
        <x:v>36</x:v>
      </x:c>
      <x:c r="L66" s="12" t="str">
        <x:v>Ranking percentage</x:v>
      </x:c>
    </x:row>
    <x:row r="67" ht="34" customHeight="1">
      <x:c r="A67" s="2" t="str">
        <x:v>16U</x:v>
      </x:c>
      <x:c r="B67" s="23" t="n">
        <x:v>17</x:v>
      </x:c>
      <x:c r="C67" s="23" t="n">
        <x:v>4</x:v>
      </x:c>
      <x:c r="D67" s="2" t="str">
        <x:v>16U06 - SP Titans - Bell</x:v>
      </x:c>
      <x:c r="E67" s="2" t="n">
        <x:f>COUNTIFS('Results'!$A$10:$A$292,A67,'Results'!$H$10:$H$292,D67)</x:f>
        <x:v>3</x:v>
      </x:c>
      <x:c r="F67" s="2" t="n">
        <x:f>COUNTIFS('Results'!$A$10:$A$292,A67,'Results'!$I$10:$I$292,D67)</x:f>
        <x:v>5</x:v>
      </x:c>
      <x:c r="G67" s="2" t="n">
        <x:f>COUNTIFS('Results'!$A$10:$A$292,A67,'Results'!$C$10:$C$292,D67,'Results'!$J$10:$J$292,1)+COUNTIFS('Results'!$A$10:$A$292,A67,'Results'!$E$10:$E$292,D67,'Results'!$J$10:$J$292,1)</x:f>
        <x:v>0</x:v>
      </x:c>
      <x:c r="H67" s="2" t="n">
        <x:f>SUM(E67:G67)</x:f>
        <x:v>8</x:v>
      </x:c>
      <x:c r="I67" s="11" t="n">
        <x:f>IF(H67=0,"n.a.",(2*E67+G67+F67)/(2*H67))</x:f>
        <x:v>0.6875</x:v>
      </x:c>
      <x:c r="J67" s="23" t="n">
        <x:f>SUMIFS('Results'!$F$10:$F$292,'Results'!$A$10:$A$292,A67,'Results'!$C$10:$C$292,D67)+SUMIFS('Results'!$D$10:$D$292,'Results'!$A$10:$A$292,A67,'Results'!$E$10:$E$292,D67)</x:f>
        <x:v>61</x:v>
      </x:c>
      <x:c r="K67" s="23" t="n">
        <x:f>SUMIFS('Results'!$D$10:$D$292,'Results'!$A$10:$A$292,A67,'Results'!$C$10:$C$292,D67)+SUMIFS('Results'!$F$10:$F$292,'Results'!$A$10:$A$292,A67,'Results'!$E$10:$E$292,D67)</x:f>
        <x:v>49</x:v>
      </x:c>
      <x:c r="L67" s="13" t="str">
        <x:v>Ranking percentage</x:v>
      </x:c>
    </x:row>
    <x:row r="68" ht="34" customHeight="1">
      <x:c r="A68" s="8" t="str">
        <x:v>16U</x:v>
      </x:c>
      <x:c r="B68" s="21" t="n">
        <x:v>18</x:v>
      </x:c>
      <x:c r="C68" s="21" t="n">
        <x:v>3</x:v>
      </x:c>
      <x:c r="D68" s="8" t="str">
        <x:v>16u - Smyrna Lively</x:v>
      </x:c>
      <x:c r="E68" s="8" t="n">
        <x:f>COUNTIFS('Results'!$A$10:$A$292,A68,'Results'!$H$10:$H$292,D68)</x:f>
        <x:v>2</x:v>
      </x:c>
      <x:c r="F68" s="8" t="n">
        <x:f>COUNTIFS('Results'!$A$10:$A$292,A68,'Results'!$I$10:$I$292,D68)</x:f>
        <x:v>5</x:v>
      </x:c>
      <x:c r="G68" s="8" t="n">
        <x:f>COUNTIFS('Results'!$A$10:$A$292,A68,'Results'!$C$10:$C$292,D68,'Results'!$J$10:$J$292,1)+COUNTIFS('Results'!$A$10:$A$292,A68,'Results'!$E$10:$E$292,D68,'Results'!$J$10:$J$292,1)</x:f>
        <x:v>0</x:v>
      </x:c>
      <x:c r="H68" s="8" t="n">
        <x:f>SUM(E68:G68)</x:f>
        <x:v>7</x:v>
      </x:c>
      <x:c r="I68" s="10" t="n">
        <x:f>IF(H68=0,"n.a.",(2*E68+G68+F68)/(2*H68))</x:f>
        <x:v>0.6428571428571429</x:v>
      </x:c>
      <x:c r="J68" s="21" t="n">
        <x:f>SUMIFS('Results'!$F$10:$F$292,'Results'!$A$10:$A$292,A68,'Results'!$C$10:$C$292,D68)+SUMIFS('Results'!$D$10:$D$292,'Results'!$A$10:$A$292,A68,'Results'!$E$10:$E$292,D68)</x:f>
        <x:v>44</x:v>
      </x:c>
      <x:c r="K68" s="21" t="n">
        <x:f>SUMIFS('Results'!$D$10:$D$292,'Results'!$A$10:$A$292,A68,'Results'!$C$10:$C$292,D68)+SUMIFS('Results'!$F$10:$F$292,'Results'!$A$10:$A$292,A68,'Results'!$E$10:$E$292,D68)</x:f>
        <x:v>41</x:v>
      </x:c>
      <x:c r="L68" s="12" t="str">
        <x:v>3-team tie: skip head-to-head; RA / RS</x:v>
      </x:c>
    </x:row>
    <x:row r="69" ht="34" customHeight="1">
      <x:c r="A69" s="2" t="str">
        <x:v>16U</x:v>
      </x:c>
      <x:c r="B69" s="23" t="n">
        <x:v>19</x:v>
      </x:c>
      <x:c r="C69" s="23" t="n">
        <x:v>2</x:v>
      </x:c>
      <x:c r="D69" s="2" t="str">
        <x:v>Ocee Orange 16u</x:v>
      </x:c>
      <x:c r="E69" s="2" t="n">
        <x:f>COUNTIFS('Results'!$A$10:$A$292,A69,'Results'!$H$10:$H$292,D69)</x:f>
        <x:v>2</x:v>
      </x:c>
      <x:c r="F69" s="2" t="n">
        <x:f>COUNTIFS('Results'!$A$10:$A$292,A69,'Results'!$I$10:$I$292,D69)</x:f>
        <x:v>5</x:v>
      </x:c>
      <x:c r="G69" s="2" t="n">
        <x:f>COUNTIFS('Results'!$A$10:$A$292,A69,'Results'!$C$10:$C$292,D69,'Results'!$J$10:$J$292,1)+COUNTIFS('Results'!$A$10:$A$292,A69,'Results'!$E$10:$E$292,D69,'Results'!$J$10:$J$292,1)</x:f>
        <x:v>0</x:v>
      </x:c>
      <x:c r="H69" s="2" t="n">
        <x:f>SUM(E69:G69)</x:f>
        <x:v>7</x:v>
      </x:c>
      <x:c r="I69" s="11" t="n">
        <x:f>IF(H69=0,"n.a.",(2*E69+G69+F69)/(2*H69))</x:f>
        <x:v>0.6428571428571429</x:v>
      </x:c>
      <x:c r="J69" s="23" t="n">
        <x:f>SUMIFS('Results'!$F$10:$F$292,'Results'!$A$10:$A$292,A69,'Results'!$C$10:$C$292,D69)+SUMIFS('Results'!$D$10:$D$292,'Results'!$A$10:$A$292,A69,'Results'!$E$10:$E$292,D69)</x:f>
        <x:v>63</x:v>
      </x:c>
      <x:c r="K69" s="23" t="n">
        <x:f>SUMIFS('Results'!$D$10:$D$292,'Results'!$A$10:$A$292,A69,'Results'!$C$10:$C$292,D69)+SUMIFS('Results'!$F$10:$F$292,'Results'!$A$10:$A$292,A69,'Results'!$E$10:$E$292,D69)</x:f>
        <x:v>40</x:v>
      </x:c>
      <x:c r="L69" s="13" t="str">
        <x:v>3-team tie: skip head-to-head; RA / RS</x:v>
      </x:c>
    </x:row>
    <x:row r="70" ht="34" customHeight="1">
      <x:c r="A70" s="8" t="str">
        <x:v>16U</x:v>
      </x:c>
      <x:c r="B70" s="21" t="n">
        <x:v>20</x:v>
      </x:c>
      <x:c r="C70" s="21" t="n">
        <x:v>1</x:v>
      </x:c>
      <x:c r="D70" s="8" t="str">
        <x:v>16U WC Lions</x:v>
      </x:c>
      <x:c r="E70" s="8" t="n">
        <x:f>COUNTIFS('Results'!$A$10:$A$292,A70,'Results'!$H$10:$H$292,D70)</x:f>
        <x:v>2</x:v>
      </x:c>
      <x:c r="F70" s="8" t="n">
        <x:f>COUNTIFS('Results'!$A$10:$A$292,A70,'Results'!$I$10:$I$292,D70)</x:f>
        <x:v>5</x:v>
      </x:c>
      <x:c r="G70" s="8" t="n">
        <x:f>COUNTIFS('Results'!$A$10:$A$292,A70,'Results'!$C$10:$C$292,D70,'Results'!$J$10:$J$292,1)+COUNTIFS('Results'!$A$10:$A$292,A70,'Results'!$E$10:$E$292,D70,'Results'!$J$10:$J$292,1)</x:f>
        <x:v>0</x:v>
      </x:c>
      <x:c r="H70" s="8" t="n">
        <x:f>SUM(E70:G70)</x:f>
        <x:v>7</x:v>
      </x:c>
      <x:c r="I70" s="10" t="n">
        <x:f>IF(H70=0,"n.a.",(2*E70+G70+F70)/(2*H70))</x:f>
        <x:v>0.6428571428571429</x:v>
      </x:c>
      <x:c r="J70" s="21" t="n">
        <x:f>SUMIFS('Results'!$F$10:$F$292,'Results'!$A$10:$A$292,A70,'Results'!$C$10:$C$292,D70)+SUMIFS('Results'!$D$10:$D$292,'Results'!$A$10:$A$292,A70,'Results'!$E$10:$E$292,D70)</x:f>
        <x:v>81</x:v>
      </x:c>
      <x:c r="K70" s="21" t="n">
        <x:f>SUMIFS('Results'!$D$10:$D$292,'Results'!$A$10:$A$292,A70,'Results'!$C$10:$C$292,D70)+SUMIFS('Results'!$F$10:$F$292,'Results'!$A$10:$A$292,A70,'Results'!$E$10:$E$292,D70)</x:f>
        <x:v>52</x:v>
      </x:c>
      <x:c r="L70" s="12" t="str">
        <x:v>3-team tie: skip head-to-head; RA / RS</x:v>
      </x:c>
    </x:row>
    <x:row r="71" ht="34" customHeight="1">
      <x:c r="A71" s="2" t="str">
        <x:v>16U</x:v>
      </x:c>
      <x:c r="B71" s="23" t="n">
        <x:v>21</x:v>
      </x:c>
      <x:c r="C71" s="23" t="n">
        <x:v>1</x:v>
      </x:c>
      <x:c r="D71" s="2" t="str">
        <x:v>16U Acworth Grey</x:v>
      </x:c>
      <x:c r="E71" s="2" t="n">
        <x:f>COUNTIFS('Results'!$A$10:$A$292,A71,'Results'!$H$10:$H$292,D71)</x:f>
        <x:v>1</x:v>
      </x:c>
      <x:c r="F71" s="2" t="n">
        <x:f>COUNTIFS('Results'!$A$10:$A$292,A71,'Results'!$I$10:$I$292,D71)</x:f>
        <x:v>4</x:v>
      </x:c>
      <x:c r="G71" s="2" t="n">
        <x:f>COUNTIFS('Results'!$A$10:$A$292,A71,'Results'!$C$10:$C$292,D71,'Results'!$J$10:$J$292,1)+COUNTIFS('Results'!$A$10:$A$292,A71,'Results'!$E$10:$E$292,D71,'Results'!$J$10:$J$292,1)</x:f>
        <x:v>0</x:v>
      </x:c>
      <x:c r="H71" s="2" t="n">
        <x:f>SUM(E71:G71)</x:f>
        <x:v>5</x:v>
      </x:c>
      <x:c r="I71" s="11" t="n">
        <x:f>IF(H71=0,"n.a.",(2*E71+G71+F71)/(2*H71))</x:f>
        <x:v>0.6</x:v>
      </x:c>
      <x:c r="J71" s="23" t="n">
        <x:f>SUMIFS('Results'!$F$10:$F$292,'Results'!$A$10:$A$292,A71,'Results'!$C$10:$C$292,D71)+SUMIFS('Results'!$D$10:$D$292,'Results'!$A$10:$A$292,A71,'Results'!$E$10:$E$292,D71)</x:f>
        <x:v>60</x:v>
      </x:c>
      <x:c r="K71" s="23" t="n">
        <x:f>SUMIFS('Results'!$D$10:$D$292,'Results'!$A$10:$A$292,A71,'Results'!$C$10:$C$292,D71)+SUMIFS('Results'!$F$10:$F$292,'Results'!$A$10:$A$292,A71,'Results'!$E$10:$E$292,D71)</x:f>
        <x:v>8</x:v>
      </x:c>
      <x:c r="L71" s="13" t="str">
        <x:v>Ranking percentage</x:v>
      </x:c>
    </x:row>
    <x:row r="72" ht="34" customHeight="1">
      <x:c r="A72" s="8" t="str">
        <x:v>16U</x:v>
      </x:c>
      <x:c r="B72" s="21" t="n">
        <x:v>22</x:v>
      </x:c>
      <x:c r="C72" s="21" t="n">
        <x:v>2</x:v>
      </x:c>
      <x:c r="D72" s="8" t="str">
        <x:v>16U Hopewell Tigers</x:v>
      </x:c>
      <x:c r="E72" s="8" t="n">
        <x:f>COUNTIFS('Results'!$A$10:$A$292,A72,'Results'!$H$10:$H$292,D72)</x:f>
        <x:v>1</x:v>
      </x:c>
      <x:c r="F72" s="8" t="n">
        <x:f>COUNTIFS('Results'!$A$10:$A$292,A72,'Results'!$I$10:$I$292,D72)</x:f>
        <x:v>6</x:v>
      </x:c>
      <x:c r="G72" s="8" t="n">
        <x:f>COUNTIFS('Results'!$A$10:$A$292,A72,'Results'!$C$10:$C$292,D72,'Results'!$J$10:$J$292,1)+COUNTIFS('Results'!$A$10:$A$292,A72,'Results'!$E$10:$E$292,D72,'Results'!$J$10:$J$292,1)</x:f>
        <x:v>0</x:v>
      </x:c>
      <x:c r="H72" s="8" t="n">
        <x:f>SUM(E72:G72)</x:f>
        <x:v>7</x:v>
      </x:c>
      <x:c r="I72" s="10" t="n">
        <x:f>IF(H72=0,"n.a.",(2*E72+G72+F72)/(2*H72))</x:f>
        <x:v>0.5714285714285714</x:v>
      </x:c>
      <x:c r="J72" s="21" t="n">
        <x:f>SUMIFS('Results'!$F$10:$F$292,'Results'!$A$10:$A$292,A72,'Results'!$C$10:$C$292,D72)+SUMIFS('Results'!$D$10:$D$292,'Results'!$A$10:$A$292,A72,'Results'!$E$10:$E$292,D72)</x:f>
        <x:v>60</x:v>
      </x:c>
      <x:c r="K72" s="21" t="n">
        <x:f>SUMIFS('Results'!$D$10:$D$292,'Results'!$A$10:$A$292,A72,'Results'!$C$10:$C$292,D72)+SUMIFS('Results'!$F$10:$F$292,'Results'!$A$10:$A$292,A72,'Results'!$E$10:$E$292,D72)</x:f>
        <x:v>44</x:v>
      </x:c>
      <x:c r="L72" s="12" t="str">
        <x:v>Two-team tie: no decisive completed head-to-head; RA / RS</x:v>
      </x:c>
    </x:row>
    <x:row r="73" ht="34" customHeight="1">
      <x:c r="A73" s="2" t="str">
        <x:v>16U</x:v>
      </x:c>
      <x:c r="B73" s="23" t="n">
        <x:v>23</x:v>
      </x:c>
      <x:c r="C73" s="23" t="n">
        <x:v>3</x:v>
      </x:c>
      <x:c r="D73" s="2" t="str">
        <x:v>16U WC Chargers</x:v>
      </x:c>
      <x:c r="E73" s="2" t="n">
        <x:f>COUNTIFS('Results'!$A$10:$A$292,A73,'Results'!$H$10:$H$292,D73)</x:f>
        <x:v>1</x:v>
      </x:c>
      <x:c r="F73" s="2" t="n">
        <x:f>COUNTIFS('Results'!$A$10:$A$292,A73,'Results'!$I$10:$I$292,D73)</x:f>
        <x:v>6</x:v>
      </x:c>
      <x:c r="G73" s="2" t="n">
        <x:f>COUNTIFS('Results'!$A$10:$A$292,A73,'Results'!$C$10:$C$292,D73,'Results'!$J$10:$J$292,1)+COUNTIFS('Results'!$A$10:$A$292,A73,'Results'!$E$10:$E$292,D73,'Results'!$J$10:$J$292,1)</x:f>
        <x:v>0</x:v>
      </x:c>
      <x:c r="H73" s="2" t="n">
        <x:f>SUM(E73:G73)</x:f>
        <x:v>7</x:v>
      </x:c>
      <x:c r="I73" s="11" t="n">
        <x:f>IF(H73=0,"n.a.",(2*E73+G73+F73)/(2*H73))</x:f>
        <x:v>0.5714285714285714</x:v>
      </x:c>
      <x:c r="J73" s="23" t="n">
        <x:f>SUMIFS('Results'!$F$10:$F$292,'Results'!$A$10:$A$292,A73,'Results'!$C$10:$C$292,D73)+SUMIFS('Results'!$D$10:$D$292,'Results'!$A$10:$A$292,A73,'Results'!$E$10:$E$292,D73)</x:f>
        <x:v>69</x:v>
      </x:c>
      <x:c r="K73" s="23" t="n">
        <x:f>SUMIFS('Results'!$D$10:$D$292,'Results'!$A$10:$A$292,A73,'Results'!$C$10:$C$292,D73)+SUMIFS('Results'!$F$10:$F$292,'Results'!$A$10:$A$292,A73,'Results'!$E$10:$E$292,D73)</x:f>
        <x:v>46</x:v>
      </x:c>
      <x:c r="L73" s="13" t="str">
        <x:v>Two-team tie: no decisive completed head-to-head; RA / RS</x:v>
      </x:c>
    </x:row>
    <x:row r="74" ht="34" customHeight="1">
      <x:c r="A74" s="8" t="str">
        <x:v>16U</x:v>
      </x:c>
      <x:c r="B74" s="21" t="n">
        <x:v>24</x:v>
      </x:c>
      <x:c r="C74" s="21" t="n">
        <x:v>3</x:v>
      </x:c>
      <x:c r="D74" s="8" t="str">
        <x:v>16U Acworth Navy</x:v>
      </x:c>
      <x:c r="E74" s="8" t="n">
        <x:f>COUNTIFS('Results'!$A$10:$A$292,A74,'Results'!$H$10:$H$292,D74)</x:f>
        <x:v>1</x:v>
      </x:c>
      <x:c r="F74" s="8" t="n">
        <x:f>COUNTIFS('Results'!$A$10:$A$292,A74,'Results'!$I$10:$I$292,D74)</x:f>
        <x:v>7</x:v>
      </x:c>
      <x:c r="G74" s="8" t="n">
        <x:f>COUNTIFS('Results'!$A$10:$A$292,A74,'Results'!$C$10:$C$292,D74,'Results'!$J$10:$J$292,1)+COUNTIFS('Results'!$A$10:$A$292,A74,'Results'!$E$10:$E$292,D74,'Results'!$J$10:$J$292,1)</x:f>
        <x:v>0</x:v>
      </x:c>
      <x:c r="H74" s="8" t="n">
        <x:f>SUM(E74:G74)</x:f>
        <x:v>8</x:v>
      </x:c>
      <x:c r="I74" s="10" t="n">
        <x:f>IF(H74=0,"n.a.",(2*E74+G74+F74)/(2*H74))</x:f>
        <x:v>0.5625</x:v>
      </x:c>
      <x:c r="J74" s="21" t="n">
        <x:f>SUMIFS('Results'!$F$10:$F$292,'Results'!$A$10:$A$292,A74,'Results'!$C$10:$C$292,D74)+SUMIFS('Results'!$D$10:$D$292,'Results'!$A$10:$A$292,A74,'Results'!$E$10:$E$292,D74)</x:f>
        <x:v>71</x:v>
      </x:c>
      <x:c r="K74" s="21" t="n">
        <x:f>SUMIFS('Results'!$D$10:$D$292,'Results'!$A$10:$A$292,A74,'Results'!$C$10:$C$292,D74)+SUMIFS('Results'!$F$10:$F$292,'Results'!$A$10:$A$292,A74,'Results'!$E$10:$E$292,D74)</x:f>
        <x:v>19</x:v>
      </x:c>
      <x:c r="L74" s="12" t="str">
        <x:v>Two-team tie: head-to-head decisive</x:v>
      </x:c>
    </x:row>
    <x:row r="75" ht="34" customHeight="1">
      <x:c r="A75" s="2" t="str">
        <x:v>16U</x:v>
      </x:c>
      <x:c r="B75" s="23" t="n">
        <x:v>25</x:v>
      </x:c>
      <x:c r="C75" s="23" t="n">
        <x:v>5</x:v>
      </x:c>
      <x:c r="D75" s="2" t="str">
        <x:v>16U WC Falcons</x:v>
      </x:c>
      <x:c r="E75" s="2" t="n">
        <x:f>COUNTIFS('Results'!$A$10:$A$292,A75,'Results'!$H$10:$H$292,D75)</x:f>
        <x:v>1</x:v>
      </x:c>
      <x:c r="F75" s="2" t="n">
        <x:f>COUNTIFS('Results'!$A$10:$A$292,A75,'Results'!$I$10:$I$292,D75)</x:f>
        <x:v>7</x:v>
      </x:c>
      <x:c r="G75" s="2" t="n">
        <x:f>COUNTIFS('Results'!$A$10:$A$292,A75,'Results'!$C$10:$C$292,D75,'Results'!$J$10:$J$292,1)+COUNTIFS('Results'!$A$10:$A$292,A75,'Results'!$E$10:$E$292,D75,'Results'!$J$10:$J$292,1)</x:f>
        <x:v>0</x:v>
      </x:c>
      <x:c r="H75" s="2" t="n">
        <x:f>SUM(E75:G75)</x:f>
        <x:v>8</x:v>
      </x:c>
      <x:c r="I75" s="11" t="n">
        <x:f>IF(H75=0,"n.a.",(2*E75+G75+F75)/(2*H75))</x:f>
        <x:v>0.5625</x:v>
      </x:c>
      <x:c r="J75" s="23" t="n">
        <x:f>SUMIFS('Results'!$F$10:$F$292,'Results'!$A$10:$A$292,A75,'Results'!$C$10:$C$292,D75)+SUMIFS('Results'!$D$10:$D$292,'Results'!$A$10:$A$292,A75,'Results'!$E$10:$E$292,D75)</x:f>
        <x:v>97</x:v>
      </x:c>
      <x:c r="K75" s="23" t="n">
        <x:f>SUMIFS('Results'!$D$10:$D$292,'Results'!$A$10:$A$292,A75,'Results'!$C$10:$C$292,D75)+SUMIFS('Results'!$F$10:$F$292,'Results'!$A$10:$A$292,A75,'Results'!$E$10:$E$292,D75)</x:f>
        <x:v>49</x:v>
      </x:c>
      <x:c r="L75" s="13" t="str">
        <x:v>Two-team tie: head-to-head decisive</x:v>
      </x:c>
    </x:row>
    <x:row r="76" ht="34" customHeight="1">
      <x:c r="A76" s="8" t="str">
        <x:v>16U</x:v>
      </x:c>
      <x:c r="B76" s="21" t="n">
        <x:v>26</x:v>
      </x:c>
      <x:c r="C76" s="21" t="n">
        <x:v>5</x:v>
      </x:c>
      <x:c r="D76" s="8" t="str">
        <x:v>16U Clarkdale Eagles</x:v>
      </x:c>
      <x:c r="E76" s="8" t="n">
        <x:f>COUNTIFS('Results'!$A$10:$A$292,A76,'Results'!$H$10:$H$292,D76)</x:f>
        <x:v>0</x:v>
      </x:c>
      <x:c r="F76" s="8" t="n">
        <x:f>COUNTIFS('Results'!$A$10:$A$292,A76,'Results'!$I$10:$I$292,D76)</x:f>
        <x:v>7</x:v>
      </x:c>
      <x:c r="G76" s="8" t="n">
        <x:f>COUNTIFS('Results'!$A$10:$A$292,A76,'Results'!$C$10:$C$292,D76,'Results'!$J$10:$J$292,1)+COUNTIFS('Results'!$A$10:$A$292,A76,'Results'!$E$10:$E$292,D76,'Results'!$J$10:$J$292,1)</x:f>
        <x:v>0</x:v>
      </x:c>
      <x:c r="H76" s="8" t="n">
        <x:f>SUM(E76:G76)</x:f>
        <x:v>7</x:v>
      </x:c>
      <x:c r="I76" s="10" t="n">
        <x:f>IF(H76=0,"n.a.",(2*E76+G76+F76)/(2*H76))</x:f>
        <x:v>0.5</x:v>
      </x:c>
      <x:c r="J76" s="21" t="n">
        <x:f>SUMIFS('Results'!$F$10:$F$292,'Results'!$A$10:$A$292,A76,'Results'!$C$10:$C$292,D76)+SUMIFS('Results'!$D$10:$D$292,'Results'!$A$10:$A$292,A76,'Results'!$E$10:$E$292,D76)</x:f>
        <x:v>95</x:v>
      </x:c>
      <x:c r="K76" s="21" t="n">
        <x:f>SUMIFS('Results'!$D$10:$D$292,'Results'!$A$10:$A$292,A76,'Results'!$C$10:$C$292,D76)+SUMIFS('Results'!$F$10:$F$292,'Results'!$A$10:$A$292,A76,'Results'!$E$10:$E$292,D76)</x:f>
        <x:v>16</x:v>
      </x:c>
      <x:c r="L76" s="12" t="str">
        <x:v>Two-team tie: no decisive completed head-to-head; RA / RS</x:v>
      </x:c>
    </x:row>
    <x:row r="77" ht="34" customHeight="1">
      <x:c r="A77" s="2" t="str">
        <x:v>16U</x:v>
      </x:c>
      <x:c r="B77" s="23" t="n">
        <x:v>27</x:v>
      </x:c>
      <x:c r="C77" s="23" t="n">
        <x:v>2</x:v>
      </x:c>
      <x:c r="D77" s="2" t="str">
        <x:v>16U WC Broncos</x:v>
      </x:c>
      <x:c r="E77" s="2" t="n">
        <x:f>COUNTIFS('Results'!$A$10:$A$292,A77,'Results'!$H$10:$H$292,D77)</x:f>
        <x:v>0</x:v>
      </x:c>
      <x:c r="F77" s="2" t="n">
        <x:f>COUNTIFS('Results'!$A$10:$A$292,A77,'Results'!$I$10:$I$292,D77)</x:f>
        <x:v>8</x:v>
      </x:c>
      <x:c r="G77" s="2" t="n">
        <x:f>COUNTIFS('Results'!$A$10:$A$292,A77,'Results'!$C$10:$C$292,D77,'Results'!$J$10:$J$292,1)+COUNTIFS('Results'!$A$10:$A$292,A77,'Results'!$E$10:$E$292,D77,'Results'!$J$10:$J$292,1)</x:f>
        <x:v>0</x:v>
      </x:c>
      <x:c r="H77" s="2" t="n">
        <x:f>SUM(E77:G77)</x:f>
        <x:v>8</x:v>
      </x:c>
      <x:c r="I77" s="11" t="n">
        <x:f>IF(H77=0,"n.a.",(2*E77+G77+F77)/(2*H77))</x:f>
        <x:v>0.5</x:v>
      </x:c>
      <x:c r="J77" s="23" t="n">
        <x:f>SUMIFS('Results'!$F$10:$F$292,'Results'!$A$10:$A$292,A77,'Results'!$C$10:$C$292,D77)+SUMIFS('Results'!$D$10:$D$292,'Results'!$A$10:$A$292,A77,'Results'!$E$10:$E$292,D77)</x:f>
        <x:v>102</x:v>
      </x:c>
      <x:c r="K77" s="23" t="n">
        <x:f>SUMIFS('Results'!$D$10:$D$292,'Results'!$A$10:$A$292,A77,'Results'!$C$10:$C$292,D77)+SUMIFS('Results'!$F$10:$F$292,'Results'!$A$10:$A$292,A77,'Results'!$E$10:$E$292,D77)</x:f>
        <x:v>19</x:v>
      </x:c>
      <x:c r="L77" s="13" t="str">
        <x:v>Two-team tie: no decisive completed head-to-head; RA / RS</x:v>
      </x:c>
    </x:row>
    <x:row r="78" ht="34" customHeight="1">
      <x:c r="A78" s="8" t="str">
        <x:v>18U</x:v>
      </x:c>
      <x:c r="B78" s="21" t="n">
        <x:v>1</x:v>
      </x:c>
      <x:c r="C78" s="21" t="n">
        <x:v>1</x:v>
      </x:c>
      <x:c r="D78" s="8" t="str">
        <x:v>18U01 - SP Slammers</x:v>
      </x:c>
      <x:c r="E78" s="8" t="n">
        <x:f>COUNTIFS('Results'!$A$10:$A$292,A78,'Results'!$H$10:$H$292,D78)</x:f>
        <x:v>7</x:v>
      </x:c>
      <x:c r="F78" s="8" t="n">
        <x:f>COUNTIFS('Results'!$A$10:$A$292,A78,'Results'!$I$10:$I$292,D78)</x:f>
        <x:v>1</x:v>
      </x:c>
      <x:c r="G78" s="8" t="n">
        <x:f>COUNTIFS('Results'!$A$10:$A$292,A78,'Results'!$C$10:$C$292,D78,'Results'!$J$10:$J$292,1)+COUNTIFS('Results'!$A$10:$A$292,A78,'Results'!$E$10:$E$292,D78,'Results'!$J$10:$J$292,1)</x:f>
        <x:v>0</x:v>
      </x:c>
      <x:c r="H78" s="8" t="n">
        <x:f>SUM(E78:G78)</x:f>
        <x:v>8</x:v>
      </x:c>
      <x:c r="I78" s="10" t="n">
        <x:f>IF(H78=0,"n.a.",(2*E78+G78+F78)/(2*H78))</x:f>
        <x:v>0.9375</x:v>
      </x:c>
      <x:c r="J78" s="21" t="n">
        <x:f>SUMIFS('Results'!$F$10:$F$292,'Results'!$A$10:$A$292,A78,'Results'!$C$10:$C$292,D78)+SUMIFS('Results'!$D$10:$D$292,'Results'!$A$10:$A$292,A78,'Results'!$E$10:$E$292,D78)</x:f>
        <x:v>27</x:v>
      </x:c>
      <x:c r="K78" s="21" t="n">
        <x:f>SUMIFS('Results'!$D$10:$D$292,'Results'!$A$10:$A$292,A78,'Results'!$C$10:$C$292,D78)+SUMIFS('Results'!$F$10:$F$292,'Results'!$A$10:$A$292,A78,'Results'!$E$10:$E$292,D78)</x:f>
        <x:v>74</x:v>
      </x:c>
      <x:c r="L78" s="12" t="str">
        <x:v>Ranking percentage</x:v>
      </x:c>
    </x:row>
    <x:row r="79" ht="34" customHeight="1">
      <x:c r="A79" s="2" t="str">
        <x:v>18U</x:v>
      </x:c>
      <x:c r="B79" s="23" t="n">
        <x:v>2</x:v>
      </x:c>
      <x:c r="C79" s="23" t="n">
        <x:v>2</x:v>
      </x:c>
      <x:c r="D79" s="2" t="str">
        <x:v>17/18U AYBA Trash Pandas</x:v>
      </x:c>
      <x:c r="E79" s="2" t="n">
        <x:f>COUNTIFS('Results'!$A$10:$A$292,A79,'Results'!$H$10:$H$292,D79)</x:f>
        <x:v>6</x:v>
      </x:c>
      <x:c r="F79" s="2" t="n">
        <x:f>COUNTIFS('Results'!$A$10:$A$292,A79,'Results'!$I$10:$I$292,D79)</x:f>
        <x:v>1</x:v>
      </x:c>
      <x:c r="G79" s="2" t="n">
        <x:f>COUNTIFS('Results'!$A$10:$A$292,A79,'Results'!$C$10:$C$292,D79,'Results'!$J$10:$J$292,1)+COUNTIFS('Results'!$A$10:$A$292,A79,'Results'!$E$10:$E$292,D79,'Results'!$J$10:$J$292,1)</x:f>
        <x:v>0</x:v>
      </x:c>
      <x:c r="H79" s="2" t="n">
        <x:f>SUM(E79:G79)</x:f>
        <x:v>7</x:v>
      </x:c>
      <x:c r="I79" s="11" t="n">
        <x:f>IF(H79=0,"n.a.",(2*E79+G79+F79)/(2*H79))</x:f>
        <x:v>0.9285714285714286</x:v>
      </x:c>
      <x:c r="J79" s="23" t="n">
        <x:f>SUMIFS('Results'!$F$10:$F$292,'Results'!$A$10:$A$292,A79,'Results'!$C$10:$C$292,D79)+SUMIFS('Results'!$D$10:$D$292,'Results'!$A$10:$A$292,A79,'Results'!$E$10:$E$292,D79)</x:f>
        <x:v>17</x:v>
      </x:c>
      <x:c r="K79" s="23" t="n">
        <x:f>SUMIFS('Results'!$D$10:$D$292,'Results'!$A$10:$A$292,A79,'Results'!$C$10:$C$292,D79)+SUMIFS('Results'!$F$10:$F$292,'Results'!$A$10:$A$292,A79,'Results'!$E$10:$E$292,D79)</x:f>
        <x:v>60</x:v>
      </x:c>
      <x:c r="L79" s="13" t="str">
        <x:v>Ranking percentage</x:v>
      </x:c>
    </x:row>
    <x:row r="80" ht="34" customHeight="1">
      <x:c r="A80" s="8" t="str">
        <x:v>18U</x:v>
      </x:c>
      <x:c r="B80" s="21" t="n">
        <x:v>3</x:v>
      </x:c>
      <x:c r="C80" s="21" t="n">
        <x:v>2</x:v>
      </x:c>
      <x:c r="D80" s="8" t="str">
        <x:v>18U Hobgood Trash Pandas</x:v>
      </x:c>
      <x:c r="E80" s="8" t="n">
        <x:f>COUNTIFS('Results'!$A$10:$A$292,A80,'Results'!$H$10:$H$292,D80)</x:f>
        <x:v>5</x:v>
      </x:c>
      <x:c r="F80" s="8" t="n">
        <x:f>COUNTIFS('Results'!$A$10:$A$292,A80,'Results'!$I$10:$I$292,D80)</x:f>
        <x:v>3</x:v>
      </x:c>
      <x:c r="G80" s="8" t="n">
        <x:f>COUNTIFS('Results'!$A$10:$A$292,A80,'Results'!$C$10:$C$292,D80,'Results'!$J$10:$J$292,1)+COUNTIFS('Results'!$A$10:$A$292,A80,'Results'!$E$10:$E$292,D80,'Results'!$J$10:$J$292,1)</x:f>
        <x:v>0</x:v>
      </x:c>
      <x:c r="H80" s="8" t="n">
        <x:f>SUM(E80:G80)</x:f>
        <x:v>8</x:v>
      </x:c>
      <x:c r="I80" s="10" t="n">
        <x:f>IF(H80=0,"n.a.",(2*E80+G80+F80)/(2*H80))</x:f>
        <x:v>0.8125</x:v>
      </x:c>
      <x:c r="J80" s="21" t="n">
        <x:f>SUMIFS('Results'!$F$10:$F$292,'Results'!$A$10:$A$292,A80,'Results'!$C$10:$C$292,D80)+SUMIFS('Results'!$D$10:$D$292,'Results'!$A$10:$A$292,A80,'Results'!$E$10:$E$292,D80)</x:f>
        <x:v>41</x:v>
      </x:c>
      <x:c r="K80" s="21" t="n">
        <x:f>SUMIFS('Results'!$D$10:$D$292,'Results'!$A$10:$A$292,A80,'Results'!$C$10:$C$292,D80)+SUMIFS('Results'!$F$10:$F$292,'Results'!$A$10:$A$292,A80,'Results'!$E$10:$E$292,D80)</x:f>
        <x:v>58</x:v>
      </x:c>
      <x:c r="L80" s="12" t="str">
        <x:v>Two-team tie: head-to-head decisive</x:v>
      </x:c>
    </x:row>
    <x:row r="81" ht="34" customHeight="1">
      <x:c r="A81" s="2" t="str">
        <x:v>18U</x:v>
      </x:c>
      <x:c r="B81" s="23" t="n">
        <x:v>4</x:v>
      </x:c>
      <x:c r="C81" s="23" t="n">
        <x:v>1</x:v>
      </x:c>
      <x:c r="D81" s="2" t="str">
        <x:v>18U02 - SP Titans - Burtnett</x:v>
      </x:c>
      <x:c r="E81" s="2" t="n">
        <x:f>COUNTIFS('Results'!$A$10:$A$292,A81,'Results'!$H$10:$H$292,D81)</x:f>
        <x:v>5</x:v>
      </x:c>
      <x:c r="F81" s="2" t="n">
        <x:f>COUNTIFS('Results'!$A$10:$A$292,A81,'Results'!$I$10:$I$292,D81)</x:f>
        <x:v>3</x:v>
      </x:c>
      <x:c r="G81" s="2" t="n">
        <x:f>COUNTIFS('Results'!$A$10:$A$292,A81,'Results'!$C$10:$C$292,D81,'Results'!$J$10:$J$292,1)+COUNTIFS('Results'!$A$10:$A$292,A81,'Results'!$E$10:$E$292,D81,'Results'!$J$10:$J$292,1)</x:f>
        <x:v>0</x:v>
      </x:c>
      <x:c r="H81" s="2" t="n">
        <x:f>SUM(E81:G81)</x:f>
        <x:v>8</x:v>
      </x:c>
      <x:c r="I81" s="11" t="n">
        <x:f>IF(H81=0,"n.a.",(2*E81+G81+F81)/(2*H81))</x:f>
        <x:v>0.8125</x:v>
      </x:c>
      <x:c r="J81" s="23" t="n">
        <x:f>SUMIFS('Results'!$F$10:$F$292,'Results'!$A$10:$A$292,A81,'Results'!$C$10:$C$292,D81)+SUMIFS('Results'!$D$10:$D$292,'Results'!$A$10:$A$292,A81,'Results'!$E$10:$E$292,D81)</x:f>
        <x:v>49</x:v>
      </x:c>
      <x:c r="K81" s="23" t="n">
        <x:f>SUMIFS('Results'!$D$10:$D$292,'Results'!$A$10:$A$292,A81,'Results'!$C$10:$C$292,D81)+SUMIFS('Results'!$F$10:$F$292,'Results'!$A$10:$A$292,A81,'Results'!$E$10:$E$292,D81)</x:f>
        <x:v>69</x:v>
      </x:c>
      <x:c r="L81" s="13" t="str">
        <x:v>Two-team tie: head-to-head decisive</x:v>
      </x:c>
    </x:row>
    <x:row r="82" ht="34" customHeight="1">
      <x:c r="A82" s="8" t="str">
        <x:v>18U</x:v>
      </x:c>
      <x:c r="B82" s="21" t="n">
        <x:v>5</x:v>
      </x:c>
      <x:c r="C82" s="21" t="n">
        <x:v>1</x:v>
      </x:c>
      <x:c r="D82" s="8" t="str">
        <x:v>18U-Eastside Flamingos</x:v>
      </x:c>
      <x:c r="E82" s="8" t="n">
        <x:f>COUNTIFS('Results'!$A$10:$A$292,A82,'Results'!$H$10:$H$292,D82)</x:f>
        <x:v>3</x:v>
      </x:c>
      <x:c r="F82" s="8" t="n">
        <x:f>COUNTIFS('Results'!$A$10:$A$292,A82,'Results'!$I$10:$I$292,D82)</x:f>
        <x:v>4</x:v>
      </x:c>
      <x:c r="G82" s="8" t="n">
        <x:f>COUNTIFS('Results'!$A$10:$A$292,A82,'Results'!$C$10:$C$292,D82,'Results'!$J$10:$J$292,1)+COUNTIFS('Results'!$A$10:$A$292,A82,'Results'!$E$10:$E$292,D82,'Results'!$J$10:$J$292,1)</x:f>
        <x:v>0</x:v>
      </x:c>
      <x:c r="H82" s="8" t="n">
        <x:f>SUM(E82:G82)</x:f>
        <x:v>7</x:v>
      </x:c>
      <x:c r="I82" s="10" t="n">
        <x:f>IF(H82=0,"n.a.",(2*E82+G82+F82)/(2*H82))</x:f>
        <x:v>0.7142857142857143</x:v>
      </x:c>
      <x:c r="J82" s="21" t="n">
        <x:f>SUMIFS('Results'!$F$10:$F$292,'Results'!$A$10:$A$292,A82,'Results'!$C$10:$C$292,D82)+SUMIFS('Results'!$D$10:$D$292,'Results'!$A$10:$A$292,A82,'Results'!$E$10:$E$292,D82)</x:f>
        <x:v>64</x:v>
      </x:c>
      <x:c r="K82" s="21" t="n">
        <x:f>SUMIFS('Results'!$D$10:$D$292,'Results'!$A$10:$A$292,A82,'Results'!$C$10:$C$292,D82)+SUMIFS('Results'!$F$10:$F$292,'Results'!$A$10:$A$292,A82,'Results'!$E$10:$E$292,D82)</x:f>
        <x:v>55</x:v>
      </x:c>
      <x:c r="L82" s="12" t="str">
        <x:v>Ranking percentage</x:v>
      </x:c>
    </x:row>
    <x:row r="83" ht="34" customHeight="1">
      <x:c r="A83" s="2" t="str">
        <x:v>18U</x:v>
      </x:c>
      <x:c r="B83" s="23" t="n">
        <x:v>6</x:v>
      </x:c>
      <x:c r="C83" s="23" t="n">
        <x:v>2</x:v>
      </x:c>
      <x:c r="D83" s="2" t="str">
        <x:v>18U Hopewell Tigers</x:v>
      </x:c>
      <x:c r="E83" s="2" t="n">
        <x:f>COUNTIFS('Results'!$A$10:$A$292,A83,'Results'!$H$10:$H$292,D83)</x:f>
        <x:v>2</x:v>
      </x:c>
      <x:c r="F83" s="2" t="n">
        <x:f>COUNTIFS('Results'!$A$10:$A$292,A83,'Results'!$I$10:$I$292,D83)</x:f>
        <x:v>3</x:v>
      </x:c>
      <x:c r="G83" s="2" t="n">
        <x:f>COUNTIFS('Results'!$A$10:$A$292,A83,'Results'!$C$10:$C$292,D83,'Results'!$J$10:$J$292,1)+COUNTIFS('Results'!$A$10:$A$292,A83,'Results'!$E$10:$E$292,D83,'Results'!$J$10:$J$292,1)</x:f>
        <x:v>0</x:v>
      </x:c>
      <x:c r="H83" s="2" t="n">
        <x:f>SUM(E83:G83)</x:f>
        <x:v>5</x:v>
      </x:c>
      <x:c r="I83" s="11" t="n">
        <x:f>IF(H83=0,"n.a.",(2*E83+G83+F83)/(2*H83))</x:f>
        <x:v>0.7</x:v>
      </x:c>
      <x:c r="J83" s="23" t="n">
        <x:f>SUMIFS('Results'!$F$10:$F$292,'Results'!$A$10:$A$292,A83,'Results'!$C$10:$C$292,D83)+SUMIFS('Results'!$D$10:$D$292,'Results'!$A$10:$A$292,A83,'Results'!$E$10:$E$292,D83)</x:f>
        <x:v>24</x:v>
      </x:c>
      <x:c r="K83" s="23" t="n">
        <x:f>SUMIFS('Results'!$D$10:$D$292,'Results'!$A$10:$A$292,A83,'Results'!$C$10:$C$292,D83)+SUMIFS('Results'!$F$10:$F$292,'Results'!$A$10:$A$292,A83,'Results'!$E$10:$E$292,D83)</x:f>
        <x:v>23</x:v>
      </x:c>
      <x:c r="L83" s="13" t="str">
        <x:v>Ranking percentage</x:v>
      </x:c>
    </x:row>
    <x:row r="84" ht="34" customHeight="1">
      <x:c r="A84" s="8" t="str">
        <x:v>18U</x:v>
      </x:c>
      <x:c r="B84" s="21" t="n">
        <x:v>7</x:v>
      </x:c>
      <x:c r="C84" s="21" t="n">
        <x:v>2</x:v>
      </x:c>
      <x:c r="D84" s="8" t="str">
        <x:v>18u Acworth White</x:v>
      </x:c>
      <x:c r="E84" s="8" t="n">
        <x:f>COUNTIFS('Results'!$A$10:$A$292,A84,'Results'!$H$10:$H$292,D84)</x:f>
        <x:v>1</x:v>
      </x:c>
      <x:c r="F84" s="8" t="n">
        <x:f>COUNTIFS('Results'!$A$10:$A$292,A84,'Results'!$I$10:$I$292,D84)</x:f>
        <x:v>5</x:v>
      </x:c>
      <x:c r="G84" s="8" t="n">
        <x:f>COUNTIFS('Results'!$A$10:$A$292,A84,'Results'!$C$10:$C$292,D84,'Results'!$J$10:$J$292,1)+COUNTIFS('Results'!$A$10:$A$292,A84,'Results'!$E$10:$E$292,D84,'Results'!$J$10:$J$292,1)</x:f>
        <x:v>0</x:v>
      </x:c>
      <x:c r="H84" s="8" t="n">
        <x:f>SUM(E84:G84)</x:f>
        <x:v>6</x:v>
      </x:c>
      <x:c r="I84" s="10" t="n">
        <x:f>IF(H84=0,"n.a.",(2*E84+G84+F84)/(2*H84))</x:f>
        <x:v>0.5833333333333334</x:v>
      </x:c>
      <x:c r="J84" s="21" t="n">
        <x:f>SUMIFS('Results'!$F$10:$F$292,'Results'!$A$10:$A$292,A84,'Results'!$C$10:$C$292,D84)+SUMIFS('Results'!$D$10:$D$292,'Results'!$A$10:$A$292,A84,'Results'!$E$10:$E$292,D84)</x:f>
        <x:v>50</x:v>
      </x:c>
      <x:c r="K84" s="21" t="n">
        <x:f>SUMIFS('Results'!$D$10:$D$292,'Results'!$A$10:$A$292,A84,'Results'!$C$10:$C$292,D84)+SUMIFS('Results'!$F$10:$F$292,'Results'!$A$10:$A$292,A84,'Results'!$E$10:$E$292,D84)</x:f>
        <x:v>26</x:v>
      </x:c>
      <x:c r="L84" s="12" t="str">
        <x:v>Two-team tie: no decisive completed head-to-head; RA / RS</x:v>
      </x:c>
    </x:row>
    <x:row r="85" ht="34" customHeight="1">
      <x:c r="A85" s="2" t="str">
        <x:v>18U</x:v>
      </x:c>
      <x:c r="B85" s="23" t="n">
        <x:v>8</x:v>
      </x:c>
      <x:c r="C85" s="23" t="n">
        <x:v>1</x:v>
      </x:c>
      <x:c r="D85" s="2" t="str">
        <x:v>18U WC Vikings</x:v>
      </x:c>
      <x:c r="E85" s="2" t="n">
        <x:f>COUNTIFS('Results'!$A$10:$A$292,A85,'Results'!$H$10:$H$292,D85)</x:f>
        <x:v>1</x:v>
      </x:c>
      <x:c r="F85" s="2" t="n">
        <x:f>COUNTIFS('Results'!$A$10:$A$292,A85,'Results'!$I$10:$I$292,D85)</x:f>
        <x:v>5</x:v>
      </x:c>
      <x:c r="G85" s="2" t="n">
        <x:f>COUNTIFS('Results'!$A$10:$A$292,A85,'Results'!$C$10:$C$292,D85,'Results'!$J$10:$J$292,1)+COUNTIFS('Results'!$A$10:$A$292,A85,'Results'!$E$10:$E$292,D85,'Results'!$J$10:$J$292,1)</x:f>
        <x:v>0</x:v>
      </x:c>
      <x:c r="H85" s="2" t="n">
        <x:f>SUM(E85:G85)</x:f>
        <x:v>6</x:v>
      </x:c>
      <x:c r="I85" s="11" t="n">
        <x:f>IF(H85=0,"n.a.",(2*E85+G85+F85)/(2*H85))</x:f>
        <x:v>0.5833333333333334</x:v>
      </x:c>
      <x:c r="J85" s="23" t="n">
        <x:f>SUMIFS('Results'!$F$10:$F$292,'Results'!$A$10:$A$292,A85,'Results'!$C$10:$C$292,D85)+SUMIFS('Results'!$D$10:$D$292,'Results'!$A$10:$A$292,A85,'Results'!$E$10:$E$292,D85)</x:f>
        <x:v>79</x:v>
      </x:c>
      <x:c r="K85" s="23" t="n">
        <x:f>SUMIFS('Results'!$D$10:$D$292,'Results'!$A$10:$A$292,A85,'Results'!$C$10:$C$292,D85)+SUMIFS('Results'!$F$10:$F$292,'Results'!$A$10:$A$292,A85,'Results'!$E$10:$E$292,D85)</x:f>
        <x:v>27</x:v>
      </x:c>
      <x:c r="L85" s="13" t="str">
        <x:v>Two-team tie: no decisive completed head-to-head; RA / RS</x:v>
      </x:c>
    </x:row>
    <x:row r="86" ht="34" customHeight="1">
      <x:c r="A86" s="8" t="str">
        <x:v>18U</x:v>
      </x:c>
      <x:c r="B86" s="21" t="n">
        <x:v>9</x:v>
      </x:c>
      <x:c r="C86" s="21" t="n">
        <x:v>1</x:v>
      </x:c>
      <x:c r="D86" s="8" t="str">
        <x:v>18U Biscuits</x:v>
      </x:c>
      <x:c r="E86" s="8" t="n">
        <x:f>COUNTIFS('Results'!$A$10:$A$292,A86,'Results'!$H$10:$H$292,D86)</x:f>
        <x:v>1</x:v>
      </x:c>
      <x:c r="F86" s="8" t="n">
        <x:f>COUNTIFS('Results'!$A$10:$A$292,A86,'Results'!$I$10:$I$292,D86)</x:f>
        <x:v>6</x:v>
      </x:c>
      <x:c r="G86" s="8" t="n">
        <x:f>COUNTIFS('Results'!$A$10:$A$292,A86,'Results'!$C$10:$C$292,D86,'Results'!$J$10:$J$292,1)+COUNTIFS('Results'!$A$10:$A$292,A86,'Results'!$E$10:$E$292,D86,'Results'!$J$10:$J$292,1)</x:f>
        <x:v>0</x:v>
      </x:c>
      <x:c r="H86" s="8" t="n">
        <x:f>SUM(E86:G86)</x:f>
        <x:v>7</x:v>
      </x:c>
      <x:c r="I86" s="10" t="n">
        <x:f>IF(H86=0,"n.a.",(2*E86+G86+F86)/(2*H86))</x:f>
        <x:v>0.5714285714285714</x:v>
      </x:c>
      <x:c r="J86" s="21" t="n">
        <x:f>SUMIFS('Results'!$F$10:$F$292,'Results'!$A$10:$A$292,A86,'Results'!$C$10:$C$292,D86)+SUMIFS('Results'!$D$10:$D$292,'Results'!$A$10:$A$292,A86,'Results'!$E$10:$E$292,D86)</x:f>
        <x:v>82</x:v>
      </x:c>
      <x:c r="K86" s="21" t="n">
        <x:f>SUMIFS('Results'!$D$10:$D$292,'Results'!$A$10:$A$292,A86,'Results'!$C$10:$C$292,D86)+SUMIFS('Results'!$F$10:$F$292,'Results'!$A$10:$A$292,A86,'Results'!$E$10:$E$292,D86)</x:f>
        <x:v>41</x:v>
      </x:c>
      <x:c r="L86" s="12" t="str">
        <x:v>Ranking percentage</x:v>
      </x:c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</x:row>
  </x:sheetData>
  <x:pageMargins left="0.7" right="0.7" top="0.75" bottom="0.75" header="0.3" footer="0.3"/>
  <x:tableParts count="1">
    <x:tablePart xmlns:r="http://schemas.openxmlformats.org/officeDocument/2006/relationships" r:id="R072001a94e16430e"/>
  </x:tableParts>
</x:worksheet>
</file>

<file path=xl/worksheets/sheet4.xml><?xml version="1.0" encoding="utf-8"?>
<x:worksheet xmlns:x="http://schemas.openxmlformats.org/spreadsheetml/2006/main">
  <x:sheetPr>
    <x:tabColor rgb="FF20364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47" hidden="0" customWidth="1"/>
    <x:col min="4" max="4" width="12" hidden="0" customWidth="1"/>
    <x:col min="5" max="5" width="47" hidden="0" customWidth="1"/>
    <x:col min="6" max="6" width="12" hidden="0" customWidth="1"/>
    <x:col min="7" max="7" width="12" hidden="0" customWidth="1"/>
    <x:col min="8" max="8" width="47" hidden="0" customWidth="1"/>
    <x:col min="9" max="9" width="47" hidden="0" customWidth="1"/>
    <x:col min="10" max="10" width="1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Completed regular-season results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 t="str">
        <x:v>Fall 2026 league schedule games marked FINAL, retrieved October 15, 2026. Latest completed game: October 14.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14U</x:v>
      </x:c>
      <x:c r="B4" s="2" t="str">
        <x:v>https://web.gc.com/organizations/WhU6DtF4PkYW/schedule</x:v>
      </x:c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 t="str">
        <x:v>16U</x:v>
      </x:c>
      <x:c r="B5" s="2" t="str">
        <x:v>https://web.gc.com/organizations/DsgLdYdrO829/schedule</x:v>
      </x:c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 t="str">
        <x:v>18U</x:v>
      </x:c>
      <x:c r="B6" s="2" t="str">
        <x:v>https://web.gc.com/organizations/5j6nEbMuFFXp/schedule</x:v>
      </x:c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8" customHeight="1">
      <x:c r="A9" s="6" t="str">
        <x:v>Division</x:v>
      </x:c>
      <x:c r="B9" s="6" t="str">
        <x:v>Date</x:v>
      </x:c>
      <x:c r="C9" s="6" t="str">
        <x:v>Away team</x:v>
      </x:c>
      <x:c r="D9" s="6" t="str">
        <x:v>Away runs</x:v>
      </x:c>
      <x:c r="E9" s="6" t="str">
        <x:v>Home team</x:v>
      </x:c>
      <x:c r="F9" s="6" t="str">
        <x:v>Home runs</x:v>
      </x:c>
      <x:c r="G9" s="6" t="str">
        <x:v>Status</x:v>
      </x:c>
      <x:c r="H9" s="6" t="str">
        <x:v>Winner</x:v>
      </x:c>
      <x:c r="I9" s="6" t="str">
        <x:v>Loser</x:v>
      </x:c>
      <x:c r="J9" s="6" t="str">
        <x:v>Tie</x:v>
      </x:c>
    </x:row>
    <x:row r="10" ht="23" customHeight="1">
      <x:c r="A10" s="8" t="str">
        <x:v>16U</x:v>
      </x:c>
      <x:c r="B10" s="25" t="d">
        <x:v>2026-09-02T12:00:00.000Z</x:v>
      </x:c>
      <x:c r="C10" s="8" t="str">
        <x:v>16U WC Falcons</x:v>
      </x:c>
      <x:c r="D10" s="21" t="n">
        <x:v>4</x:v>
      </x:c>
      <x:c r="E10" s="8" t="str">
        <x:v>16U- Eastside Party Animals</x:v>
      </x:c>
      <x:c r="F10" s="21" t="n">
        <x:v>6</x:v>
      </x:c>
      <x:c r="G10" s="8" t="str">
        <x:v>FINAL</x:v>
      </x:c>
      <x:c r="H10" s="8" t="str">
        <x:f>IF(D10=F10,"",IF(D10&gt;F10,C10,E10))</x:f>
        <x:v>16U- Eastside Party Animals</x:v>
      </x:c>
      <x:c r="I10" s="8" t="str">
        <x:f>IF(D10=F10,"",IF(D10&lt;F10,C10,E10))</x:f>
        <x:v>16U WC Falcons</x:v>
      </x:c>
      <x:c r="J10" s="8" t="n">
        <x:f>IF(D10=F10,1,0)</x:f>
        <x:v>0</x:v>
      </x:c>
    </x:row>
    <x:row r="11" ht="23" customHeight="1">
      <x:c r="A11" s="2" t="str">
        <x:v>18U</x:v>
      </x:c>
      <x:c r="B11" s="26" t="d">
        <x:v>2026-09-02T12:00:00.000Z</x:v>
      </x:c>
      <x:c r="C11" s="2" t="str">
        <x:v>18U02 - SP Titans - Burtnett</x:v>
      </x:c>
      <x:c r="D11" s="23" t="n">
        <x:v>15</x:v>
      </x:c>
      <x:c r="E11" s="2" t="str">
        <x:v>18U-Eastside Flamingos</x:v>
      </x:c>
      <x:c r="F11" s="23" t="n">
        <x:v>9</x:v>
      </x:c>
      <x:c r="G11" s="2" t="str">
        <x:v>FINAL</x:v>
      </x:c>
      <x:c r="H11" s="2" t="str">
        <x:f>IF(D11=F11,"",IF(D11&gt;F11,C11,E11))</x:f>
        <x:v>18U02 - SP Titans - Burtnett</x:v>
      </x:c>
      <x:c r="I11" s="2" t="str">
        <x:f>IF(D11=F11,"",IF(D11&lt;F11,C11,E11))</x:f>
        <x:v>18U-Eastside Flamingos</x:v>
      </x:c>
      <x:c r="J11" s="2" t="n">
        <x:f>IF(D11=F11,1,0)</x:f>
        <x:v>0</x:v>
      </x:c>
    </x:row>
    <x:row r="12" ht="23" customHeight="1">
      <x:c r="A12" s="8" t="str">
        <x:v>14U</x:v>
      </x:c>
      <x:c r="B12" s="25" t="d">
        <x:v>2026-09-02T12:00:00.000Z</x:v>
      </x:c>
      <x:c r="C12" s="8" t="str">
        <x:v>14U WC Seahawks</x:v>
      </x:c>
      <x:c r="D12" s="21" t="n">
        <x:v>10</x:v>
      </x:c>
      <x:c r="E12" s="8" t="str">
        <x:v>14u - Smyrna Dunbeck</x:v>
      </x:c>
      <x:c r="F12" s="21" t="n">
        <x:v>9</x:v>
      </x:c>
      <x:c r="G12" s="8" t="str">
        <x:v>FINAL</x:v>
      </x:c>
      <x:c r="H12" s="8" t="str">
        <x:f>IF(D12=F12,"",IF(D12&gt;F12,C12,E12))</x:f>
        <x:v>14U WC Seahawks</x:v>
      </x:c>
      <x:c r="I12" s="8" t="str">
        <x:f>IF(D12=F12,"",IF(D12&lt;F12,C12,E12))</x:f>
        <x:v>14u - Smyrna Dunbeck</x:v>
      </x:c>
      <x:c r="J12" s="8" t="n">
        <x:f>IF(D12=F12,1,0)</x:f>
        <x:v>0</x:v>
      </x:c>
    </x:row>
    <x:row r="13" ht="23" customHeight="1">
      <x:c r="A13" s="2" t="str">
        <x:v>14U</x:v>
      </x:c>
      <x:c r="B13" s="26" t="d">
        <x:v>2026-09-02T12:00:00.000Z</x:v>
      </x:c>
      <x:c r="C13" s="2" t="str">
        <x:v>14U - EM Cardinals</x:v>
      </x:c>
      <x:c r="D13" s="23" t="n">
        <x:v>7</x:v>
      </x:c>
      <x:c r="E13" s="2" t="str">
        <x:v>14u - Smyrna Powers</x:v>
      </x:c>
      <x:c r="F13" s="23" t="n">
        <x:v>8</x:v>
      </x:c>
      <x:c r="G13" s="2" t="str">
        <x:v>FINAL</x:v>
      </x:c>
      <x:c r="H13" s="2" t="str">
        <x:f>IF(D13=F13,"",IF(D13&gt;F13,C13,E13))</x:f>
        <x:v>14u - Smyrna Powers</x:v>
      </x:c>
      <x:c r="I13" s="2" t="str">
        <x:f>IF(D13=F13,"",IF(D13&lt;F13,C13,E13))</x:f>
        <x:v>14U - EM Cardinals</x:v>
      </x:c>
      <x:c r="J13" s="2" t="n">
        <x:f>IF(D13=F13,1,0)</x:f>
        <x:v>0</x:v>
      </x:c>
    </x:row>
    <x:row r="14" ht="23" customHeight="1">
      <x:c r="A14" s="8" t="str">
        <x:v>14U</x:v>
      </x:c>
      <x:c r="B14" s="25" t="d">
        <x:v>2026-09-08T12:00:00.000Z</x:v>
      </x:c>
      <x:c r="C14" s="8" t="str">
        <x:v>14U - Eastside Party Animals</x:v>
      </x:c>
      <x:c r="D14" s="21" t="n">
        <x:v>5</x:v>
      </x:c>
      <x:c r="E14" s="8" t="str">
        <x:v>14U Acworth Navy</x:v>
      </x:c>
      <x:c r="F14" s="21" t="n">
        <x:v>11</x:v>
      </x:c>
      <x:c r="G14" s="8" t="str">
        <x:v>FINAL</x:v>
      </x:c>
      <x:c r="H14" s="8" t="str">
        <x:f>IF(D14=F14,"",IF(D14&gt;F14,C14,E14))</x:f>
        <x:v>14U Acworth Navy</x:v>
      </x:c>
      <x:c r="I14" s="8" t="str">
        <x:f>IF(D14=F14,"",IF(D14&lt;F14,C14,E14))</x:f>
        <x:v>14U - Eastside Party Animals</x:v>
      </x:c>
      <x:c r="J14" s="8" t="n">
        <x:f>IF(D14=F14,1,0)</x:f>
        <x:v>0</x:v>
      </x:c>
    </x:row>
    <x:row r="15" ht="23" customHeight="1">
      <x:c r="A15" s="2" t="str">
        <x:v>16U</x:v>
      </x:c>
      <x:c r="B15" s="26" t="d">
        <x:v>2026-09-08T12:00:00.000Z</x:v>
      </x:c>
      <x:c r="C15" s="2" t="str">
        <x:v>16U06 - SP Titans - Bell</x:v>
      </x:c>
      <x:c r="D15" s="23" t="n">
        <x:v>5</x:v>
      </x:c>
      <x:c r="E15" s="2" t="str">
        <x:v>16U Acworth Navy</x:v>
      </x:c>
      <x:c r="F15" s="23" t="n">
        <x:v>1</x:v>
      </x:c>
      <x:c r="G15" s="2" t="str">
        <x:v>FINAL</x:v>
      </x:c>
      <x:c r="H15" s="2" t="str">
        <x:f>IF(D15=F15,"",IF(D15&gt;F15,C15,E15))</x:f>
        <x:v>16U06 - SP Titans - Bell</x:v>
      </x:c>
      <x:c r="I15" s="2" t="str">
        <x:f>IF(D15=F15,"",IF(D15&lt;F15,C15,E15))</x:f>
        <x:v>16U Acworth Navy</x:v>
      </x:c>
      <x:c r="J15" s="2" t="n">
        <x:f>IF(D15=F15,1,0)</x:f>
        <x:v>0</x:v>
      </x:c>
    </x:row>
    <x:row r="16" ht="23" customHeight="1">
      <x:c r="A16" s="8" t="str">
        <x:v>18U</x:v>
      </x:c>
      <x:c r="B16" s="25" t="d">
        <x:v>2026-09-08T12:00:00.000Z</x:v>
      </x:c>
      <x:c r="C16" s="8" t="str">
        <x:v>18U Hopewell Tigers</x:v>
      </x:c>
      <x:c r="D16" s="21" t="n">
        <x:v>2</x:v>
      </x:c>
      <x:c r="E16" s="8" t="str">
        <x:v>18u Acworth White</x:v>
      </x:c>
      <x:c r="F16" s="21" t="n">
        <x:v>1</x:v>
      </x:c>
      <x:c r="G16" s="8" t="str">
        <x:v>FINAL</x:v>
      </x:c>
      <x:c r="H16" s="8" t="str">
        <x:f>IF(D16=F16,"",IF(D16&gt;F16,C16,E16))</x:f>
        <x:v>18U Hopewell Tigers</x:v>
      </x:c>
      <x:c r="I16" s="8" t="str">
        <x:f>IF(D16=F16,"",IF(D16&lt;F16,C16,E16))</x:f>
        <x:v>18u Acworth White</x:v>
      </x:c>
      <x:c r="J16" s="8" t="n">
        <x:f>IF(D16=F16,1,0)</x:f>
        <x:v>0</x:v>
      </x:c>
    </x:row>
    <x:row r="17" ht="23" customHeight="1">
      <x:c r="A17" s="2" t="str">
        <x:v>14U</x:v>
      </x:c>
      <x:c r="B17" s="26" t="d">
        <x:v>2026-09-08T12:00:00.000Z</x:v>
      </x:c>
      <x:c r="C17" s="2" t="str">
        <x:v>14U07 - SP Jackals - Malloy</x:v>
      </x:c>
      <x:c r="D17" s="23" t="n">
        <x:v>5</x:v>
      </x:c>
      <x:c r="E17" s="2" t="str">
        <x:v>14U - Eastside Coastal Chaos</x:v>
      </x:c>
      <x:c r="F17" s="23" t="n">
        <x:v>15</x:v>
      </x:c>
      <x:c r="G17" s="2" t="str">
        <x:v>FINAL</x:v>
      </x:c>
      <x:c r="H17" s="2" t="str">
        <x:f>IF(D17=F17,"",IF(D17&gt;F17,C17,E17))</x:f>
        <x:v>14U - Eastside Coastal Chaos</x:v>
      </x:c>
      <x:c r="I17" s="2" t="str">
        <x:f>IF(D17=F17,"",IF(D17&lt;F17,C17,E17))</x:f>
        <x:v>14U07 - SP Jackals - Malloy</x:v>
      </x:c>
      <x:c r="J17" s="2" t="n">
        <x:f>IF(D17=F17,1,0)</x:f>
        <x:v>0</x:v>
      </x:c>
    </x:row>
    <x:row r="18" ht="23" customHeight="1">
      <x:c r="A18" s="8" t="str">
        <x:v>14U</x:v>
      </x:c>
      <x:c r="B18" s="25" t="d">
        <x:v>2026-09-08T12:00:00.000Z</x:v>
      </x:c>
      <x:c r="C18" s="8" t="str">
        <x:v>14U Hobgood Aces</x:v>
      </x:c>
      <x:c r="D18" s="21" t="n">
        <x:v>6</x:v>
      </x:c>
      <x:c r="E18" s="8" t="str">
        <x:v>14U - Eastside Bananas</x:v>
      </x:c>
      <x:c r="F18" s="21" t="n">
        <x:v>9</x:v>
      </x:c>
      <x:c r="G18" s="8" t="str">
        <x:v>FINAL</x:v>
      </x:c>
      <x:c r="H18" s="8" t="str">
        <x:f>IF(D18=F18,"",IF(D18&gt;F18,C18,E18))</x:f>
        <x:v>14U - Eastside Bananas</x:v>
      </x:c>
      <x:c r="I18" s="8" t="str">
        <x:f>IF(D18=F18,"",IF(D18&lt;F18,C18,E18))</x:f>
        <x:v>14U Hobgood Aces</x:v>
      </x:c>
      <x:c r="J18" s="8" t="n">
        <x:f>IF(D18=F18,1,0)</x:f>
        <x:v>0</x:v>
      </x:c>
    </x:row>
    <x:row r="19" ht="23" customHeight="1">
      <x:c r="A19" s="2" t="str">
        <x:v>14U</x:v>
      </x:c>
      <x:c r="B19" s="26" t="d">
        <x:v>2026-09-08T12:00:00.000Z</x:v>
      </x:c>
      <x:c r="C19" s="2" t="str">
        <x:v>14U WC Falcons</x:v>
      </x:c>
      <x:c r="D19" s="23" t="n">
        <x:v>2</x:v>
      </x:c>
      <x:c r="E19" s="2" t="str">
        <x:v>14U01 - SP Thunderbolts - Thomas</x:v>
      </x:c>
      <x:c r="F19" s="23" t="n">
        <x:v>12</x:v>
      </x:c>
      <x:c r="G19" s="2" t="str">
        <x:v>FINAL</x:v>
      </x:c>
      <x:c r="H19" s="2" t="str">
        <x:f>IF(D19=F19,"",IF(D19&gt;F19,C19,E19))</x:f>
        <x:v>14U01 - SP Thunderbolts - Thomas</x:v>
      </x:c>
      <x:c r="I19" s="2" t="str">
        <x:f>IF(D19=F19,"",IF(D19&lt;F19,C19,E19))</x:f>
        <x:v>14U WC Falcons</x:v>
      </x:c>
      <x:c r="J19" s="2" t="n">
        <x:f>IF(D19=F19,1,0)</x:f>
        <x:v>0</x:v>
      </x:c>
    </x:row>
    <x:row r="20" ht="23" customHeight="1">
      <x:c r="A20" s="8" t="str">
        <x:v>14U</x:v>
      </x:c>
      <x:c r="B20" s="25" t="d">
        <x:v>2026-09-08T12:00:00.000Z</x:v>
      </x:c>
      <x:c r="C20" s="8" t="str">
        <x:v>14U06 - SP Titans - Lopez</x:v>
      </x:c>
      <x:c r="D20" s="21" t="n">
        <x:v>13</x:v>
      </x:c>
      <x:c r="E20" s="8" t="str">
        <x:v>14U09 - SP Otters - Harmon</x:v>
      </x:c>
      <x:c r="F20" s="21" t="n">
        <x:v>8</x:v>
      </x:c>
      <x:c r="G20" s="8" t="str">
        <x:v>FINAL</x:v>
      </x:c>
      <x:c r="H20" s="8" t="str">
        <x:f>IF(D20=F20,"",IF(D20&gt;F20,C20,E20))</x:f>
        <x:v>14U06 - SP Titans - Lopez</x:v>
      </x:c>
      <x:c r="I20" s="8" t="str">
        <x:f>IF(D20=F20,"",IF(D20&lt;F20,C20,E20))</x:f>
        <x:v>14U09 - SP Otters - Harmon</x:v>
      </x:c>
      <x:c r="J20" s="8" t="n">
        <x:f>IF(D20=F20,1,0)</x:f>
        <x:v>0</x:v>
      </x:c>
    </x:row>
    <x:row r="21" ht="23" customHeight="1">
      <x:c r="A21" s="2" t="str">
        <x:v>14U</x:v>
      </x:c>
      <x:c r="B21" s="26" t="d">
        <x:v>2026-09-08T12:00:00.000Z</x:v>
      </x:c>
      <x:c r="C21" s="2" t="str">
        <x:v>14U - Eastside Flamingos</x:v>
      </x:c>
      <x:c r="D21" s="23" t="n">
        <x:v>7</x:v>
      </x:c>
      <x:c r="E21" s="2" t="str">
        <x:v>14U Hobgood Trash Pandas</x:v>
      </x:c>
      <x:c r="F21" s="23" t="n">
        <x:v>5</x:v>
      </x:c>
      <x:c r="G21" s="2" t="str">
        <x:v>FINAL</x:v>
      </x:c>
      <x:c r="H21" s="2" t="str">
        <x:f>IF(D21=F21,"",IF(D21&gt;F21,C21,E21))</x:f>
        <x:v>14U - Eastside Flamingos</x:v>
      </x:c>
      <x:c r="I21" s="2" t="str">
        <x:f>IF(D21=F21,"",IF(D21&lt;F21,C21,E21))</x:f>
        <x:v>14U Hobgood Trash Pandas</x:v>
      </x:c>
      <x:c r="J21" s="2" t="n">
        <x:f>IF(D21=F21,1,0)</x:f>
        <x:v>0</x:v>
      </x:c>
    </x:row>
    <x:row r="22" ht="23" customHeight="1">
      <x:c r="A22" s="8" t="str">
        <x:v>16U</x:v>
      </x:c>
      <x:c r="B22" s="25" t="d">
        <x:v>2026-09-08T12:00:00.000Z</x:v>
      </x:c>
      <x:c r="C22" s="8" t="str">
        <x:v>16U02 - SP Wild Things - Dennington</x:v>
      </x:c>
      <x:c r="D22" s="21" t="n">
        <x:v>10</x:v>
      </x:c>
      <x:c r="E22" s="8" t="str">
        <x:v>16U Hobgood Trash Pandas</x:v>
      </x:c>
      <x:c r="F22" s="21" t="n">
        <x:v>8</x:v>
      </x:c>
      <x:c r="G22" s="8" t="str">
        <x:v>FINAL</x:v>
      </x:c>
      <x:c r="H22" s="8" t="str">
        <x:f>IF(D22=F22,"",IF(D22&gt;F22,C22,E22))</x:f>
        <x:v>16U02 - SP Wild Things - Dennington</x:v>
      </x:c>
      <x:c r="I22" s="8" t="str">
        <x:f>IF(D22=F22,"",IF(D22&lt;F22,C22,E22))</x:f>
        <x:v>16U Hobgood Trash Pandas</x:v>
      </x:c>
      <x:c r="J22" s="8" t="n">
        <x:f>IF(D22=F22,1,0)</x:f>
        <x:v>0</x:v>
      </x:c>
    </x:row>
    <x:row r="23" ht="23" customHeight="1">
      <x:c r="A23" s="2" t="str">
        <x:v>16U</x:v>
      </x:c>
      <x:c r="B23" s="26" t="d">
        <x:v>2026-09-08T12:00:00.000Z</x:v>
      </x:c>
      <x:c r="C23" s="2" t="str">
        <x:v>16U Roswell Cannon Ballers</x:v>
      </x:c>
      <x:c r="D23" s="23" t="n">
        <x:v>15</x:v>
      </x:c>
      <x:c r="E23" s="2" t="str">
        <x:v>Ocee Orange 16u</x:v>
      </x:c>
      <x:c r="F23" s="23" t="n">
        <x:v>1</x:v>
      </x:c>
      <x:c r="G23" s="2" t="str">
        <x:v>FINAL</x:v>
      </x:c>
      <x:c r="H23" s="2" t="str">
        <x:f>IF(D23=F23,"",IF(D23&gt;F23,C23,E23))</x:f>
        <x:v>16U Roswell Cannon Ballers</x:v>
      </x:c>
      <x:c r="I23" s="2" t="str">
        <x:f>IF(D23=F23,"",IF(D23&lt;F23,C23,E23))</x:f>
        <x:v>Ocee Orange 16u</x:v>
      </x:c>
      <x:c r="J23" s="2" t="n">
        <x:f>IF(D23=F23,1,0)</x:f>
        <x:v>0</x:v>
      </x:c>
    </x:row>
    <x:row r="24" ht="23" customHeight="1">
      <x:c r="A24" s="8" t="str">
        <x:v>18U</x:v>
      </x:c>
      <x:c r="B24" s="25" t="d">
        <x:v>2026-09-08T12:00:00.000Z</x:v>
      </x:c>
      <x:c r="C24" s="8" t="str">
        <x:v>18U01 - SP Slammers</x:v>
      </x:c>
      <x:c r="D24" s="21" t="n">
        <x:v>5</x:v>
      </x:c>
      <x:c r="E24" s="8" t="str">
        <x:v>17/18U AYBA Trash Pandas</x:v>
      </x:c>
      <x:c r="F24" s="21" t="n">
        <x:v>2</x:v>
      </x:c>
      <x:c r="G24" s="8" t="str">
        <x:v>FINAL</x:v>
      </x:c>
      <x:c r="H24" s="8" t="str">
        <x:f>IF(D24=F24,"",IF(D24&gt;F24,C24,E24))</x:f>
        <x:v>18U01 - SP Slammers</x:v>
      </x:c>
      <x:c r="I24" s="8" t="str">
        <x:f>IF(D24=F24,"",IF(D24&lt;F24,C24,E24))</x:f>
        <x:v>17/18U AYBA Trash Pandas</x:v>
      </x:c>
      <x:c r="J24" s="8" t="n">
        <x:f>IF(D24=F24,1,0)</x:f>
        <x:v>0</x:v>
      </x:c>
    </x:row>
    <x:row r="25" ht="23" customHeight="1">
      <x:c r="A25" s="2" t="str">
        <x:v>14U</x:v>
      </x:c>
      <x:c r="B25" s="26" t="d">
        <x:v>2026-09-09T12:00:00.000Z</x:v>
      </x:c>
      <x:c r="C25" s="2" t="str">
        <x:v>14u - Smyrna Powers</x:v>
      </x:c>
      <x:c r="D25" s="23" t="n">
        <x:v>2</x:v>
      </x:c>
      <x:c r="E25" s="2" t="str">
        <x:v>14U WC Bills</x:v>
      </x:c>
      <x:c r="F25" s="23" t="n">
        <x:v>11</x:v>
      </x:c>
      <x:c r="G25" s="2" t="str">
        <x:v>FINAL</x:v>
      </x:c>
      <x:c r="H25" s="2" t="str">
        <x:f>IF(D25=F25,"",IF(D25&gt;F25,C25,E25))</x:f>
        <x:v>14U WC Bills</x:v>
      </x:c>
      <x:c r="I25" s="2" t="str">
        <x:f>IF(D25=F25,"",IF(D25&lt;F25,C25,E25))</x:f>
        <x:v>14u - Smyrna Powers</x:v>
      </x:c>
      <x:c r="J25" s="2" t="n">
        <x:f>IF(D25=F25,1,0)</x:f>
        <x:v>0</x:v>
      </x:c>
    </x:row>
    <x:row r="26" ht="23" customHeight="1">
      <x:c r="A26" s="8" t="str">
        <x:v>14U</x:v>
      </x:c>
      <x:c r="B26" s="25" t="d">
        <x:v>2026-09-09T12:00:00.000Z</x:v>
      </x:c>
      <x:c r="C26" s="8" t="str">
        <x:v>14U09 - SP Otters - Harmon</x:v>
      </x:c>
      <x:c r="D26" s="21" t="n">
        <x:v>8</x:v>
      </x:c>
      <x:c r="E26" s="8" t="str">
        <x:v>14U WC Lions</x:v>
      </x:c>
      <x:c r="F26" s="21" t="n">
        <x:v>21</x:v>
      </x:c>
      <x:c r="G26" s="8" t="str">
        <x:v>FINAL</x:v>
      </x:c>
      <x:c r="H26" s="8" t="str">
        <x:f>IF(D26=F26,"",IF(D26&gt;F26,C26,E26))</x:f>
        <x:v>14U WC Lions</x:v>
      </x:c>
      <x:c r="I26" s="8" t="str">
        <x:f>IF(D26=F26,"",IF(D26&lt;F26,C26,E26))</x:f>
        <x:v>14U09 - SP Otters - Harmon</x:v>
      </x:c>
      <x:c r="J26" s="8" t="n">
        <x:f>IF(D26=F26,1,0)</x:f>
        <x:v>0</x:v>
      </x:c>
    </x:row>
    <x:row r="27" ht="23" customHeight="1">
      <x:c r="A27" s="2" t="str">
        <x:v>14U</x:v>
      </x:c>
      <x:c r="B27" s="26" t="d">
        <x:v>2026-09-09T12:00:00.000Z</x:v>
      </x:c>
      <x:c r="C27" s="2" t="str">
        <x:v>14U - EM Royals</x:v>
      </x:c>
      <x:c r="D27" s="23" t="n">
        <x:v>4</x:v>
      </x:c>
      <x:c r="E27" s="2" t="str">
        <x:v>14U WC Chargers</x:v>
      </x:c>
      <x:c r="F27" s="23" t="n">
        <x:v>10</x:v>
      </x:c>
      <x:c r="G27" s="2" t="str">
        <x:v>FINAL</x:v>
      </x:c>
      <x:c r="H27" s="2" t="str">
        <x:f>IF(D27=F27,"",IF(D27&gt;F27,C27,E27))</x:f>
        <x:v>14U WC Chargers</x:v>
      </x:c>
      <x:c r="I27" s="2" t="str">
        <x:f>IF(D27=F27,"",IF(D27&lt;F27,C27,E27))</x:f>
        <x:v>14U - EM Royals</x:v>
      </x:c>
      <x:c r="J27" s="2" t="n">
        <x:f>IF(D27=F27,1,0)</x:f>
        <x:v>0</x:v>
      </x:c>
    </x:row>
    <x:row r="28" ht="23" customHeight="1">
      <x:c r="A28" s="8" t="str">
        <x:v>16U</x:v>
      </x:c>
      <x:c r="B28" s="25" t="d">
        <x:v>2026-09-09T12:00:00.000Z</x:v>
      </x:c>
      <x:c r="C28" s="8" t="str">
        <x:v>16U Hobgood Frozen Iguanas</x:v>
      </x:c>
      <x:c r="D28" s="21" t="n">
        <x:v>16</x:v>
      </x:c>
      <x:c r="E28" s="8" t="str">
        <x:v>16U WC Falcons</x:v>
      </x:c>
      <x:c r="F28" s="21" t="n">
        <x:v>7</x:v>
      </x:c>
      <x:c r="G28" s="8" t="str">
        <x:v>FINAL</x:v>
      </x:c>
      <x:c r="H28" s="8" t="str">
        <x:f>IF(D28=F28,"",IF(D28&gt;F28,C28,E28))</x:f>
        <x:v>16U Hobgood Frozen Iguanas</x:v>
      </x:c>
      <x:c r="I28" s="8" t="str">
        <x:f>IF(D28=F28,"",IF(D28&lt;F28,C28,E28))</x:f>
        <x:v>16U WC Falcons</x:v>
      </x:c>
      <x:c r="J28" s="8" t="n">
        <x:f>IF(D28=F28,1,0)</x:f>
        <x:v>0</x:v>
      </x:c>
    </x:row>
    <x:row r="29" ht="23" customHeight="1">
      <x:c r="A29" s="2" t="str">
        <x:v>18U</x:v>
      </x:c>
      <x:c r="B29" s="26" t="d">
        <x:v>2026-09-09T12:00:00.000Z</x:v>
      </x:c>
      <x:c r="C29" s="2" t="str">
        <x:v>18U-Eastside Flamingos</x:v>
      </x:c>
      <x:c r="D29" s="23" t="n">
        <x:v>8</x:v>
      </x:c>
      <x:c r="E29" s="2" t="str">
        <x:v>18U WC Vikings</x:v>
      </x:c>
      <x:c r="F29" s="23" t="n">
        <x:v>9</x:v>
      </x:c>
      <x:c r="G29" s="2" t="str">
        <x:v>FINAL</x:v>
      </x:c>
      <x:c r="H29" s="2" t="str">
        <x:f>IF(D29=F29,"",IF(D29&gt;F29,C29,E29))</x:f>
        <x:v>18U WC Vikings</x:v>
      </x:c>
      <x:c r="I29" s="2" t="str">
        <x:f>IF(D29=F29,"",IF(D29&lt;F29,C29,E29))</x:f>
        <x:v>18U-Eastside Flamingos</x:v>
      </x:c>
      <x:c r="J29" s="2" t="n">
        <x:f>IF(D29=F29,1,0)</x:f>
        <x:v>0</x:v>
      </x:c>
    </x:row>
    <x:row r="30" ht="23" customHeight="1">
      <x:c r="A30" s="8" t="str">
        <x:v>16U</x:v>
      </x:c>
      <x:c r="B30" s="25" t="d">
        <x:v>2026-09-09T12:00:00.000Z</x:v>
      </x:c>
      <x:c r="C30" s="8" t="str">
        <x:v>16U- Eastside Flamingos</x:v>
      </x:c>
      <x:c r="D30" s="21" t="n">
        <x:v>10</x:v>
      </x:c>
      <x:c r="E30" s="8" t="str">
        <x:v>16U WC Lions</x:v>
      </x:c>
      <x:c r="F30" s="21" t="n">
        <x:v>9</x:v>
      </x:c>
      <x:c r="G30" s="8" t="str">
        <x:v>FINAL</x:v>
      </x:c>
      <x:c r="H30" s="8" t="str">
        <x:f>IF(D30=F30,"",IF(D30&gt;F30,C30,E30))</x:f>
        <x:v>16U- Eastside Flamingos</x:v>
      </x:c>
      <x:c r="I30" s="8" t="str">
        <x:f>IF(D30=F30,"",IF(D30&lt;F30,C30,E30))</x:f>
        <x:v>16U WC Lions</x:v>
      </x:c>
      <x:c r="J30" s="8" t="n">
        <x:f>IF(D30=F30,1,0)</x:f>
        <x:v>0</x:v>
      </x:c>
    </x:row>
    <x:row r="31" ht="23" customHeight="1">
      <x:c r="A31" s="2" t="str">
        <x:v>16U</x:v>
      </x:c>
      <x:c r="B31" s="26" t="d">
        <x:v>2026-09-09T12:00:00.000Z</x:v>
      </x:c>
      <x:c r="C31" s="2" t="str">
        <x:v>16U WC Broncos</x:v>
      </x:c>
      <x:c r="D31" s="23" t="n">
        <x:v>4</x:v>
      </x:c>
      <x:c r="E31" s="2" t="str">
        <x:v>16U WC Chargers</x:v>
      </x:c>
      <x:c r="F31" s="23" t="n">
        <x:v>12</x:v>
      </x:c>
      <x:c r="G31" s="2" t="str">
        <x:v>FINAL</x:v>
      </x:c>
      <x:c r="H31" s="2" t="str">
        <x:f>IF(D31=F31,"",IF(D31&gt;F31,C31,E31))</x:f>
        <x:v>16U WC Chargers</x:v>
      </x:c>
      <x:c r="I31" s="2" t="str">
        <x:f>IF(D31=F31,"",IF(D31&lt;F31,C31,E31))</x:f>
        <x:v>16U WC Broncos</x:v>
      </x:c>
      <x:c r="J31" s="2" t="n">
        <x:f>IF(D31=F31,1,0)</x:f>
        <x:v>0</x:v>
      </x:c>
    </x:row>
    <x:row r="32" ht="23" customHeight="1">
      <x:c r="A32" s="8" t="str">
        <x:v>14U</x:v>
      </x:c>
      <x:c r="B32" s="25" t="d">
        <x:v>2026-09-09T12:00:00.000Z</x:v>
      </x:c>
      <x:c r="C32" s="8" t="str">
        <x:v>14u - Eastside Wooly Mammoths</x:v>
      </x:c>
      <x:c r="D32" s="21" t="n">
        <x:v>8</x:v>
      </x:c>
      <x:c r="E32" s="8" t="str">
        <x:v>14u - Smyrna Morris</x:v>
      </x:c>
      <x:c r="F32" s="21" t="n">
        <x:v>13</x:v>
      </x:c>
      <x:c r="G32" s="8" t="str">
        <x:v>FINAL</x:v>
      </x:c>
      <x:c r="H32" s="8" t="str">
        <x:f>IF(D32=F32,"",IF(D32&gt;F32,C32,E32))</x:f>
        <x:v>14u - Smyrna Morris</x:v>
      </x:c>
      <x:c r="I32" s="8" t="str">
        <x:f>IF(D32=F32,"",IF(D32&lt;F32,C32,E32))</x:f>
        <x:v>14u - Eastside Wooly Mammoths</x:v>
      </x:c>
      <x:c r="J32" s="8" t="n">
        <x:f>IF(D32=F32,1,0)</x:f>
        <x:v>0</x:v>
      </x:c>
    </x:row>
    <x:row r="33" ht="23" customHeight="1">
      <x:c r="A33" s="2" t="str">
        <x:v>16U</x:v>
      </x:c>
      <x:c r="B33" s="26" t="d">
        <x:v>2026-09-09T12:00:00.000Z</x:v>
      </x:c>
      <x:c r="C33" s="2" t="str">
        <x:v>16U04 - SP Bird Dawgs - Bonfini</x:v>
      </x:c>
      <x:c r="D33" s="23" t="n">
        <x:v>6</x:v>
      </x:c>
      <x:c r="E33" s="2" t="str">
        <x:v>16u - Smyrna Holden</x:v>
      </x:c>
      <x:c r="F33" s="23" t="n">
        <x:v>0</x:v>
      </x:c>
      <x:c r="G33" s="2" t="str">
        <x:v>FINAL</x:v>
      </x:c>
      <x:c r="H33" s="2" t="str">
        <x:f>IF(D33=F33,"",IF(D33&gt;F33,C33,E33))</x:f>
        <x:v>16U04 - SP Bird Dawgs - Bonfini</x:v>
      </x:c>
      <x:c r="I33" s="2" t="str">
        <x:f>IF(D33=F33,"",IF(D33&lt;F33,C33,E33))</x:f>
        <x:v>16u - Smyrna Holden</x:v>
      </x:c>
      <x:c r="J33" s="2" t="n">
        <x:f>IF(D33=F33,1,0)</x:f>
        <x:v>0</x:v>
      </x:c>
    </x:row>
    <x:row r="34" ht="23" customHeight="1">
      <x:c r="A34" s="8" t="str">
        <x:v>16U</x:v>
      </x:c>
      <x:c r="B34" s="25" t="d">
        <x:v>2026-09-09T12:00:00.000Z</x:v>
      </x:c>
      <x:c r="C34" s="8" t="str">
        <x:v>16U- Eastside Woolly Mammoths</x:v>
      </x:c>
      <x:c r="D34" s="21" t="n">
        <x:v>13</x:v>
      </x:c>
      <x:c r="E34" s="8" t="str">
        <x:v>16U Clarkdale Eagles</x:v>
      </x:c>
      <x:c r="F34" s="21" t="n">
        <x:v>3</x:v>
      </x:c>
      <x:c r="G34" s="8" t="str">
        <x:v>FINAL</x:v>
      </x:c>
      <x:c r="H34" s="8" t="str">
        <x:f>IF(D34=F34,"",IF(D34&gt;F34,C34,E34))</x:f>
        <x:v>16U- Eastside Woolly Mammoths</x:v>
      </x:c>
      <x:c r="I34" s="8" t="str">
        <x:f>IF(D34=F34,"",IF(D34&lt;F34,C34,E34))</x:f>
        <x:v>16U Clarkdale Eagles</x:v>
      </x:c>
      <x:c r="J34" s="8" t="n">
        <x:f>IF(D34=F34,1,0)</x:f>
        <x:v>0</x:v>
      </x:c>
    </x:row>
    <x:row r="35" ht="23" customHeight="1">
      <x:c r="A35" s="2" t="str">
        <x:v>14U</x:v>
      </x:c>
      <x:c r="B35" s="26" t="d">
        <x:v>2026-09-09T12:00:00.000Z</x:v>
      </x:c>
      <x:c r="C35" s="2" t="str">
        <x:v>14U Hopewell Bulldogs</x:v>
      </x:c>
      <x:c r="D35" s="23" t="n">
        <x:v>14</x:v>
      </x:c>
      <x:c r="E35" s="2" t="str">
        <x:v>14U - Eastside Pickles</x:v>
      </x:c>
      <x:c r="F35" s="23" t="n">
        <x:v>11</x:v>
      </x:c>
      <x:c r="G35" s="2" t="str">
        <x:v>FINAL</x:v>
      </x:c>
      <x:c r="H35" s="2" t="str">
        <x:f>IF(D35=F35,"",IF(D35&gt;F35,C35,E35))</x:f>
        <x:v>14U Hopewell Bulldogs</x:v>
      </x:c>
      <x:c r="I35" s="2" t="str">
        <x:f>IF(D35=F35,"",IF(D35&lt;F35,C35,E35))</x:f>
        <x:v>14U - Eastside Pickles</x:v>
      </x:c>
      <x:c r="J35" s="2" t="n">
        <x:f>IF(D35=F35,1,0)</x:f>
        <x:v>0</x:v>
      </x:c>
    </x:row>
    <x:row r="36" ht="23" customHeight="1">
      <x:c r="A36" s="8" t="str">
        <x:v>14U</x:v>
      </x:c>
      <x:c r="B36" s="25" t="d">
        <x:v>2026-09-09T12:00:00.000Z</x:v>
      </x:c>
      <x:c r="C36" s="8" t="str">
        <x:v>14U04 - SP Grizzlies</x:v>
      </x:c>
      <x:c r="D36" s="21" t="n">
        <x:v>21</x:v>
      </x:c>
      <x:c r="E36" s="8" t="str">
        <x:v>14U - Eastside Party Animals</x:v>
      </x:c>
      <x:c r="F36" s="21" t="n">
        <x:v>4</x:v>
      </x:c>
      <x:c r="G36" s="8" t="str">
        <x:v>FINAL</x:v>
      </x:c>
      <x:c r="H36" s="8" t="str">
        <x:f>IF(D36=F36,"",IF(D36&gt;F36,C36,E36))</x:f>
        <x:v>14U04 - SP Grizzlies</x:v>
      </x:c>
      <x:c r="I36" s="8" t="str">
        <x:f>IF(D36=F36,"",IF(D36&lt;F36,C36,E36))</x:f>
        <x:v>14U - Eastside Party Animals</x:v>
      </x:c>
      <x:c r="J36" s="8" t="n">
        <x:f>IF(D36=F36,1,0)</x:f>
        <x:v>0</x:v>
      </x:c>
    </x:row>
    <x:row r="37" ht="23" customHeight="1">
      <x:c r="A37" s="2" t="str">
        <x:v>14U</x:v>
      </x:c>
      <x:c r="B37" s="26" t="d">
        <x:v>2026-09-09T12:00:00.000Z</x:v>
      </x:c>
      <x:c r="C37" s="2" t="str">
        <x:v>14U Hopewell Tar Heels</x:v>
      </x:c>
      <x:c r="D37" s="23" t="n">
        <x:v>8</x:v>
      </x:c>
      <x:c r="E37" s="2" t="str">
        <x:v>14U08 - SP Wild Things - Patterson</x:v>
      </x:c>
      <x:c r="F37" s="23" t="n">
        <x:v>4</x:v>
      </x:c>
      <x:c r="G37" s="2" t="str">
        <x:v>FINAL</x:v>
      </x:c>
      <x:c r="H37" s="2" t="str">
        <x:f>IF(D37=F37,"",IF(D37&gt;F37,C37,E37))</x:f>
        <x:v>14U Hopewell Tar Heels</x:v>
      </x:c>
      <x:c r="I37" s="2" t="str">
        <x:f>IF(D37=F37,"",IF(D37&lt;F37,C37,E37))</x:f>
        <x:v>14U08 - SP Wild Things - Patterson</x:v>
      </x:c>
      <x:c r="J37" s="2" t="n">
        <x:f>IF(D37=F37,1,0)</x:f>
        <x:v>0</x:v>
      </x:c>
    </x:row>
    <x:row r="38" ht="23" customHeight="1">
      <x:c r="A38" s="8" t="str">
        <x:v>14U</x:v>
      </x:c>
      <x:c r="B38" s="25" t="d">
        <x:v>2026-09-09T12:00:00.000Z</x:v>
      </x:c>
      <x:c r="C38" s="8" t="str">
        <x:v>14U02 - SP Slammers - Rosecrans</x:v>
      </x:c>
      <x:c r="D38" s="21" t="n">
        <x:v>9</x:v>
      </x:c>
      <x:c r="E38" s="8" t="str">
        <x:v>14U03 - SP Mud Monsters - Latzak</x:v>
      </x:c>
      <x:c r="F38" s="21" t="n">
        <x:v>4</x:v>
      </x:c>
      <x:c r="G38" s="8" t="str">
        <x:v>FINAL</x:v>
      </x:c>
      <x:c r="H38" s="8" t="str">
        <x:f>IF(D38=F38,"",IF(D38&gt;F38,C38,E38))</x:f>
        <x:v>14U02 - SP Slammers - Rosecrans</x:v>
      </x:c>
      <x:c r="I38" s="8" t="str">
        <x:f>IF(D38=F38,"",IF(D38&lt;F38,C38,E38))</x:f>
        <x:v>14U03 - SP Mud Monsters - Latzak</x:v>
      </x:c>
      <x:c r="J38" s="8" t="n">
        <x:f>IF(D38=F38,1,0)</x:f>
        <x:v>0</x:v>
      </x:c>
    </x:row>
    <x:row r="39" ht="23" customHeight="1">
      <x:c r="A39" s="2" t="str">
        <x:v>14U</x:v>
      </x:c>
      <x:c r="B39" s="26" t="d">
        <x:v>2026-09-09T12:00:00.000Z</x:v>
      </x:c>
      <x:c r="C39" s="2" t="str">
        <x:v>14U Acworth White</x:v>
      </x:c>
      <x:c r="D39" s="23" t="n">
        <x:v>10</x:v>
      </x:c>
      <x:c r="E39" s="2" t="str">
        <x:v>14U05 - SP Crushers - Gutierrez</x:v>
      </x:c>
      <x:c r="F39" s="23" t="n">
        <x:v>9</x:v>
      </x:c>
      <x:c r="G39" s="2" t="str">
        <x:v>FINAL</x:v>
      </x:c>
      <x:c r="H39" s="2" t="str">
        <x:f>IF(D39=F39,"",IF(D39&gt;F39,C39,E39))</x:f>
        <x:v>14U Acworth White</x:v>
      </x:c>
      <x:c r="I39" s="2" t="str">
        <x:f>IF(D39=F39,"",IF(D39&lt;F39,C39,E39))</x:f>
        <x:v>14U05 - SP Crushers - Gutierrez</x:v>
      </x:c>
      <x:c r="J39" s="2" t="n">
        <x:f>IF(D39=F39,1,0)</x:f>
        <x:v>0</x:v>
      </x:c>
    </x:row>
    <x:row r="40" ht="23" customHeight="1">
      <x:c r="A40" s="8" t="str">
        <x:v>14U</x:v>
      </x:c>
      <x:c r="B40" s="25" t="d">
        <x:v>2026-09-09T12:00:00.000Z</x:v>
      </x:c>
      <x:c r="C40" s="8" t="str">
        <x:v>14U Acworth Orange</x:v>
      </x:c>
      <x:c r="D40" s="21" t="n">
        <x:v>13</x:v>
      </x:c>
      <x:c r="E40" s="8" t="str">
        <x:v>14U07 - SP Jackals - Malloy</x:v>
      </x:c>
      <x:c r="F40" s="21" t="n">
        <x:v>7</x:v>
      </x:c>
      <x:c r="G40" s="8" t="str">
        <x:v>FINAL</x:v>
      </x:c>
      <x:c r="H40" s="8" t="str">
        <x:f>IF(D40=F40,"",IF(D40&gt;F40,C40,E40))</x:f>
        <x:v>14U Acworth Orange</x:v>
      </x:c>
      <x:c r="I40" s="8" t="str">
        <x:f>IF(D40=F40,"",IF(D40&lt;F40,C40,E40))</x:f>
        <x:v>14U07 - SP Jackals - Malloy</x:v>
      </x:c>
      <x:c r="J40" s="8" t="n">
        <x:f>IF(D40=F40,1,0)</x:f>
        <x:v>0</x:v>
      </x:c>
    </x:row>
    <x:row r="41" ht="23" customHeight="1">
      <x:c r="A41" s="2" t="str">
        <x:v>16U</x:v>
      </x:c>
      <x:c r="B41" s="26" t="d">
        <x:v>2026-09-09T12:00:00.000Z</x:v>
      </x:c>
      <x:c r="C41" s="2" t="str">
        <x:v>16U Hopewell Bulldogs</x:v>
      </x:c>
      <x:c r="D41" s="23" t="n">
        <x:v>5</x:v>
      </x:c>
      <x:c r="E41" s="2" t="str">
        <x:v>16U01 - SP Thunderbolts - Henson</x:v>
      </x:c>
      <x:c r="F41" s="23" t="n">
        <x:v>6</x:v>
      </x:c>
      <x:c r="G41" s="2" t="str">
        <x:v>FINAL</x:v>
      </x:c>
      <x:c r="H41" s="2" t="str">
        <x:f>IF(D41=F41,"",IF(D41&gt;F41,C41,E41))</x:f>
        <x:v>16U01 - SP Thunderbolts - Henson</x:v>
      </x:c>
      <x:c r="I41" s="2" t="str">
        <x:f>IF(D41=F41,"",IF(D41&lt;F41,C41,E41))</x:f>
        <x:v>16U Hopewell Bulldogs</x:v>
      </x:c>
      <x:c r="J41" s="2" t="n">
        <x:f>IF(D41=F41,1,0)</x:f>
        <x:v>0</x:v>
      </x:c>
    </x:row>
    <x:row r="42" ht="23" customHeight="1">
      <x:c r="A42" s="8" t="str">
        <x:v>18U</x:v>
      </x:c>
      <x:c r="B42" s="25" t="d">
        <x:v>2026-09-09T12:00:00.000Z</x:v>
      </x:c>
      <x:c r="C42" s="8" t="str">
        <x:v>18U Biscuits</x:v>
      </x:c>
      <x:c r="D42" s="21" t="n">
        <x:v>11</x:v>
      </x:c>
      <x:c r="E42" s="8" t="str">
        <x:v>18U02 - SP Titans - Burtnett</x:v>
      </x:c>
      <x:c r="F42" s="21" t="n">
        <x:v>12</x:v>
      </x:c>
      <x:c r="G42" s="8" t="str">
        <x:v>FINAL</x:v>
      </x:c>
      <x:c r="H42" s="8" t="str">
        <x:f>IF(D42=F42,"",IF(D42&gt;F42,C42,E42))</x:f>
        <x:v>18U02 - SP Titans - Burtnett</x:v>
      </x:c>
      <x:c r="I42" s="8" t="str">
        <x:f>IF(D42=F42,"",IF(D42&lt;F42,C42,E42))</x:f>
        <x:v>18U Biscuits</x:v>
      </x:c>
      <x:c r="J42" s="8" t="n">
        <x:f>IF(D42=F42,1,0)</x:f>
        <x:v>0</x:v>
      </x:c>
    </x:row>
    <x:row r="43" ht="23" customHeight="1">
      <x:c r="A43" s="2" t="str">
        <x:v>14U</x:v>
      </x:c>
      <x:c r="B43" s="26" t="d">
        <x:v>2026-09-09T12:00:00.000Z</x:v>
      </x:c>
      <x:c r="C43" s="2" t="str">
        <x:v>14U Hobgood Ghost Peppers</x:v>
      </x:c>
      <x:c r="D43" s="23" t="n">
        <x:v>12</x:v>
      </x:c>
      <x:c r="E43" s="2" t="str">
        <x:v>14U Roswell Cannon Ballers</x:v>
      </x:c>
      <x:c r="F43" s="23" t="n">
        <x:v>7</x:v>
      </x:c>
      <x:c r="G43" s="2" t="str">
        <x:v>FINAL</x:v>
      </x:c>
      <x:c r="H43" s="2" t="str">
        <x:f>IF(D43=F43,"",IF(D43&gt;F43,C43,E43))</x:f>
        <x:v>14U Hobgood Ghost Peppers</x:v>
      </x:c>
      <x:c r="I43" s="2" t="str">
        <x:f>IF(D43=F43,"",IF(D43&lt;F43,C43,E43))</x:f>
        <x:v>14U Roswell Cannon Ballers</x:v>
      </x:c>
      <x:c r="J43" s="2" t="n">
        <x:f>IF(D43=F43,1,0)</x:f>
        <x:v>0</x:v>
      </x:c>
    </x:row>
    <x:row r="44" ht="23" customHeight="1">
      <x:c r="A44" s="8" t="str">
        <x:v>14U</x:v>
      </x:c>
      <x:c r="B44" s="25" t="d">
        <x:v>2026-09-09T12:00:00.000Z</x:v>
      </x:c>
      <x:c r="C44" s="8" t="str">
        <x:v>14U Acworth Grey</x:v>
      </x:c>
      <x:c r="D44" s="21" t="n">
        <x:v>11</x:v>
      </x:c>
      <x:c r="E44" s="8" t="str">
        <x:v>14U Roswell Trash Pandas</x:v>
      </x:c>
      <x:c r="F44" s="21" t="n">
        <x:v>0</x:v>
      </x:c>
      <x:c r="G44" s="8" t="str">
        <x:v>FINAL</x:v>
      </x:c>
      <x:c r="H44" s="8" t="str">
        <x:f>IF(D44=F44,"",IF(D44&gt;F44,C44,E44))</x:f>
        <x:v>14U Acworth Grey</x:v>
      </x:c>
      <x:c r="I44" s="8" t="str">
        <x:f>IF(D44=F44,"",IF(D44&lt;F44,C44,E44))</x:f>
        <x:v>14U Roswell Trash Pandas</x:v>
      </x:c>
      <x:c r="J44" s="8" t="n">
        <x:f>IF(D44=F44,1,0)</x:f>
        <x:v>0</x:v>
      </x:c>
    </x:row>
    <x:row r="45" ht="23" customHeight="1">
      <x:c r="A45" s="2" t="str">
        <x:v>14U</x:v>
      </x:c>
      <x:c r="B45" s="26" t="d">
        <x:v>2026-09-09T12:00:00.000Z</x:v>
      </x:c>
      <x:c r="C45" s="2" t="str">
        <x:v>14U Hopewell Rebels</x:v>
      </x:c>
      <x:c r="D45" s="23" t="n">
        <x:v>4</x:v>
      </x:c>
      <x:c r="E45" s="2" t="str">
        <x:v>14U Hobgood Fireflies</x:v>
      </x:c>
      <x:c r="F45" s="23" t="n">
        <x:v>13</x:v>
      </x:c>
      <x:c r="G45" s="2" t="str">
        <x:v>FINAL</x:v>
      </x:c>
      <x:c r="H45" s="2" t="str">
        <x:f>IF(D45=F45,"",IF(D45&gt;F45,C45,E45))</x:f>
        <x:v>14U Hobgood Fireflies</x:v>
      </x:c>
      <x:c r="I45" s="2" t="str">
        <x:f>IF(D45=F45,"",IF(D45&lt;F45,C45,E45))</x:f>
        <x:v>14U Hopewell Rebels</x:v>
      </x:c>
      <x:c r="J45" s="2" t="n">
        <x:f>IF(D45=F45,1,0)</x:f>
        <x:v>0</x:v>
      </x:c>
    </x:row>
    <x:row r="46" ht="23" customHeight="1">
      <x:c r="A46" s="8" t="str">
        <x:v>14U</x:v>
      </x:c>
      <x:c r="B46" s="25" t="d">
        <x:v>2026-09-10T12:00:00.000Z</x:v>
      </x:c>
      <x:c r="C46" s="8" t="str">
        <x:v>14U - Eastside Flamingos</x:v>
      </x:c>
      <x:c r="D46" s="21" t="n">
        <x:v>2</x:v>
      </x:c>
      <x:c r="E46" s="8" t="str">
        <x:v>14U Hopewell Yellow Jackets</x:v>
      </x:c>
      <x:c r="F46" s="21" t="n">
        <x:v>12</x:v>
      </x:c>
      <x:c r="G46" s="8" t="str">
        <x:v>FINAL</x:v>
      </x:c>
      <x:c r="H46" s="8" t="str">
        <x:f>IF(D46=F46,"",IF(D46&gt;F46,C46,E46))</x:f>
        <x:v>14U Hopewell Yellow Jackets</x:v>
      </x:c>
      <x:c r="I46" s="8" t="str">
        <x:f>IF(D46=F46,"",IF(D46&lt;F46,C46,E46))</x:f>
        <x:v>14U - Eastside Flamingos</x:v>
      </x:c>
      <x:c r="J46" s="8" t="n">
        <x:f>IF(D46=F46,1,0)</x:f>
        <x:v>0</x:v>
      </x:c>
    </x:row>
    <x:row r="47" ht="23" customHeight="1">
      <x:c r="A47" s="2" t="str">
        <x:v>16U</x:v>
      </x:c>
      <x:c r="B47" s="26" t="d">
        <x:v>2026-09-10T12:00:00.000Z</x:v>
      </x:c>
      <x:c r="C47" s="2" t="str">
        <x:v>16U WC Chargers</x:v>
      </x:c>
      <x:c r="D47" s="23" t="n">
        <x:v>1</x:v>
      </x:c>
      <x:c r="E47" s="2" t="str">
        <x:v>16U03 - SP Jackals - Frazier</x:v>
      </x:c>
      <x:c r="F47" s="23" t="n">
        <x:v>6</x:v>
      </x:c>
      <x:c r="G47" s="2" t="str">
        <x:v>FINAL</x:v>
      </x:c>
      <x:c r="H47" s="2" t="str">
        <x:f>IF(D47=F47,"",IF(D47&gt;F47,C47,E47))</x:f>
        <x:v>16U03 - SP Jackals - Frazier</x:v>
      </x:c>
      <x:c r="I47" s="2" t="str">
        <x:f>IF(D47=F47,"",IF(D47&lt;F47,C47,E47))</x:f>
        <x:v>16U WC Chargers</x:v>
      </x:c>
      <x:c r="J47" s="2" t="n">
        <x:f>IF(D47=F47,1,0)</x:f>
        <x:v>0</x:v>
      </x:c>
    </x:row>
    <x:row r="48" ht="23" customHeight="1">
      <x:c r="A48" s="8" t="str">
        <x:v>16U</x:v>
      </x:c>
      <x:c r="B48" s="25" t="d">
        <x:v>2026-09-10T12:00:00.000Z</x:v>
      </x:c>
      <x:c r="C48" s="8" t="str">
        <x:v>16U WC Chiefs</x:v>
      </x:c>
      <x:c r="D48" s="21" t="n">
        <x:v>2</x:v>
      </x:c>
      <x:c r="E48" s="8" t="str">
        <x:v>16U05 - SP Grizzlies - Alfonso</x:v>
      </x:c>
      <x:c r="F48" s="21" t="n">
        <x:v>3</x:v>
      </x:c>
      <x:c r="G48" s="8" t="str">
        <x:v>FINAL</x:v>
      </x:c>
      <x:c r="H48" s="8" t="str">
        <x:f>IF(D48=F48,"",IF(D48&gt;F48,C48,E48))</x:f>
        <x:v>16U05 - SP Grizzlies - Alfonso</x:v>
      </x:c>
      <x:c r="I48" s="8" t="str">
        <x:f>IF(D48=F48,"",IF(D48&lt;F48,C48,E48))</x:f>
        <x:v>16U WC Chiefs</x:v>
      </x:c>
      <x:c r="J48" s="8" t="n">
        <x:f>IF(D48=F48,1,0)</x:f>
        <x:v>0</x:v>
      </x:c>
    </x:row>
    <x:row r="49" ht="23" customHeight="1">
      <x:c r="A49" s="2" t="str">
        <x:v>14U</x:v>
      </x:c>
      <x:c r="B49" s="26" t="d">
        <x:v>2026-09-10T12:00:00.000Z</x:v>
      </x:c>
      <x:c r="C49" s="2" t="str">
        <x:v>14u - Smyrna Powell Bailey</x:v>
      </x:c>
      <x:c r="D49" s="23" t="n">
        <x:v>6</x:v>
      </x:c>
      <x:c r="E49" s="2" t="str">
        <x:v>14U Hobgood Aces</x:v>
      </x:c>
      <x:c r="F49" s="23" t="n">
        <x:v>7</x:v>
      </x:c>
      <x:c r="G49" s="2" t="str">
        <x:v>FINAL</x:v>
      </x:c>
      <x:c r="H49" s="2" t="str">
        <x:f>IF(D49=F49,"",IF(D49&gt;F49,C49,E49))</x:f>
        <x:v>14U Hobgood Aces</x:v>
      </x:c>
      <x:c r="I49" s="2" t="str">
        <x:f>IF(D49=F49,"",IF(D49&lt;F49,C49,E49))</x:f>
        <x:v>14u - Smyrna Powell Bailey</x:v>
      </x:c>
      <x:c r="J49" s="2" t="n">
        <x:f>IF(D49=F49,1,0)</x:f>
        <x:v>0</x:v>
      </x:c>
    </x:row>
    <x:row r="50" ht="23" customHeight="1">
      <x:c r="A50" s="8" t="str">
        <x:v>18U</x:v>
      </x:c>
      <x:c r="B50" s="25" t="d">
        <x:v>2026-09-10T12:00:00.000Z</x:v>
      </x:c>
      <x:c r="C50" s="8" t="str">
        <x:v>18u Acworth White</x:v>
      </x:c>
      <x:c r="D50" s="21" t="n">
        <x:v>11</x:v>
      </x:c>
      <x:c r="E50" s="8" t="str">
        <x:v>18U Hobgood Trash Pandas</x:v>
      </x:c>
      <x:c r="F50" s="21" t="n">
        <x:v>15</x:v>
      </x:c>
      <x:c r="G50" s="8" t="str">
        <x:v>FINAL</x:v>
      </x:c>
      <x:c r="H50" s="8" t="str">
        <x:f>IF(D50=F50,"",IF(D50&gt;F50,C50,E50))</x:f>
        <x:v>18U Hobgood Trash Pandas</x:v>
      </x:c>
      <x:c r="I50" s="8" t="str">
        <x:f>IF(D50=F50,"",IF(D50&lt;F50,C50,E50))</x:f>
        <x:v>18u Acworth White</x:v>
      </x:c>
      <x:c r="J50" s="8" t="n">
        <x:f>IF(D50=F50,1,0)</x:f>
        <x:v>0</x:v>
      </x:c>
    </x:row>
    <x:row r="51" ht="23" customHeight="1">
      <x:c r="A51" s="2" t="str">
        <x:v>16U</x:v>
      </x:c>
      <x:c r="B51" s="26" t="d">
        <x:v>2026-09-10T12:00:00.000Z</x:v>
      </x:c>
      <x:c r="C51" s="2" t="str">
        <x:v>16u - Smyrna Lively</x:v>
      </x:c>
      <x:c r="D51" s="23" t="n">
        <x:v>4</x:v>
      </x:c>
      <x:c r="E51" s="2" t="str">
        <x:v>16U Ocee Black</x:v>
      </x:c>
      <x:c r="F51" s="23" t="n">
        <x:v>5</x:v>
      </x:c>
      <x:c r="G51" s="2" t="str">
        <x:v>FINAL</x:v>
      </x:c>
      <x:c r="H51" s="2" t="str">
        <x:f>IF(D51=F51,"",IF(D51&gt;F51,C51,E51))</x:f>
        <x:v>16U Ocee Black</x:v>
      </x:c>
      <x:c r="I51" s="2" t="str">
        <x:f>IF(D51=F51,"",IF(D51&lt;F51,C51,E51))</x:f>
        <x:v>16u - Smyrna Lively</x:v>
      </x:c>
      <x:c r="J51" s="2" t="n">
        <x:f>IF(D51=F51,1,0)</x:f>
        <x:v>0</x:v>
      </x:c>
    </x:row>
    <x:row r="52" ht="23" customHeight="1">
      <x:c r="A52" s="8" t="str">
        <x:v>14U</x:v>
      </x:c>
      <x:c r="B52" s="25" t="d">
        <x:v>2026-09-12T12:00:00.000Z</x:v>
      </x:c>
      <x:c r="C52" s="8" t="str">
        <x:v>14U07 - SP Jackals - Malloy</x:v>
      </x:c>
      <x:c r="D52" s="21" t="n">
        <x:v>18</x:v>
      </x:c>
      <x:c r="E52" s="8" t="str">
        <x:v>14U Hobgood Emperors</x:v>
      </x:c>
      <x:c r="F52" s="21" t="n">
        <x:v>15</x:v>
      </x:c>
      <x:c r="G52" s="8" t="str">
        <x:v>FINAL</x:v>
      </x:c>
      <x:c r="H52" s="8" t="str">
        <x:f>IF(D52=F52,"",IF(D52&gt;F52,C52,E52))</x:f>
        <x:v>14U07 - SP Jackals - Malloy</x:v>
      </x:c>
      <x:c r="I52" s="8" t="str">
        <x:f>IF(D52=F52,"",IF(D52&lt;F52,C52,E52))</x:f>
        <x:v>14U Hobgood Emperors</x:v>
      </x:c>
      <x:c r="J52" s="8" t="n">
        <x:f>IF(D52=F52,1,0)</x:f>
        <x:v>0</x:v>
      </x:c>
    </x:row>
    <x:row r="53" ht="23" customHeight="1">
      <x:c r="A53" s="2" t="str">
        <x:v>14U</x:v>
      </x:c>
      <x:c r="B53" s="26" t="d">
        <x:v>2026-09-12T12:00:00.000Z</x:v>
      </x:c>
      <x:c r="C53" s="2" t="str">
        <x:v>14U Hopewell Yellow Jackets</x:v>
      </x:c>
      <x:c r="D53" s="23" t="n">
        <x:v>8</x:v>
      </x:c>
      <x:c r="E53" s="2" t="str">
        <x:v>14U Hobgood Aces</x:v>
      </x:c>
      <x:c r="F53" s="23" t="n">
        <x:v>2</x:v>
      </x:c>
      <x:c r="G53" s="2" t="str">
        <x:v>FINAL</x:v>
      </x:c>
      <x:c r="H53" s="2" t="str">
        <x:f>IF(D53=F53,"",IF(D53&gt;F53,C53,E53))</x:f>
        <x:v>14U Hopewell Yellow Jackets</x:v>
      </x:c>
      <x:c r="I53" s="2" t="str">
        <x:f>IF(D53=F53,"",IF(D53&lt;F53,C53,E53))</x:f>
        <x:v>14U Hobgood Aces</x:v>
      </x:c>
      <x:c r="J53" s="2" t="n">
        <x:f>IF(D53=F53,1,0)</x:f>
        <x:v>0</x:v>
      </x:c>
    </x:row>
    <x:row r="54" ht="23" customHeight="1">
      <x:c r="A54" s="8" t="str">
        <x:v>18U</x:v>
      </x:c>
      <x:c r="B54" s="25" t="d">
        <x:v>2026-09-12T12:00:00.000Z</x:v>
      </x:c>
      <x:c r="C54" s="8" t="str">
        <x:v>18U WC Vikings</x:v>
      </x:c>
      <x:c r="D54" s="21" t="n">
        <x:v>7</x:v>
      </x:c>
      <x:c r="E54" s="8" t="str">
        <x:v>18U Biscuits</x:v>
      </x:c>
      <x:c r="F54" s="21" t="n">
        <x:v>10</x:v>
      </x:c>
      <x:c r="G54" s="8" t="str">
        <x:v>FINAL</x:v>
      </x:c>
      <x:c r="H54" s="8" t="str">
        <x:f>IF(D54=F54,"",IF(D54&gt;F54,C54,E54))</x:f>
        <x:v>18U Biscuits</x:v>
      </x:c>
      <x:c r="I54" s="8" t="str">
        <x:f>IF(D54=F54,"",IF(D54&lt;F54,C54,E54))</x:f>
        <x:v>18U WC Vikings</x:v>
      </x:c>
      <x:c r="J54" s="8" t="n">
        <x:f>IF(D54=F54,1,0)</x:f>
        <x:v>0</x:v>
      </x:c>
    </x:row>
    <x:row r="55" ht="23" customHeight="1">
      <x:c r="A55" s="2" t="str">
        <x:v>16U</x:v>
      </x:c>
      <x:c r="B55" s="26" t="d">
        <x:v>2026-09-12T12:00:00.000Z</x:v>
      </x:c>
      <x:c r="C55" s="2" t="str">
        <x:v>16U Hopewell Tigers</x:v>
      </x:c>
      <x:c r="D55" s="23" t="n">
        <x:v>1</x:v>
      </x:c>
      <x:c r="E55" s="2" t="str">
        <x:v>16U Hobgood Frozen Iguanas</x:v>
      </x:c>
      <x:c r="F55" s="23" t="n">
        <x:v>11</x:v>
      </x:c>
      <x:c r="G55" s="2" t="str">
        <x:v>FINAL</x:v>
      </x:c>
      <x:c r="H55" s="2" t="str">
        <x:f>IF(D55=F55,"",IF(D55&gt;F55,C55,E55))</x:f>
        <x:v>16U Hobgood Frozen Iguanas</x:v>
      </x:c>
      <x:c r="I55" s="2" t="str">
        <x:f>IF(D55=F55,"",IF(D55&lt;F55,C55,E55))</x:f>
        <x:v>16U Hopewell Tigers</x:v>
      </x:c>
      <x:c r="J55" s="2" t="n">
        <x:f>IF(D55=F55,1,0)</x:f>
        <x:v>0</x:v>
      </x:c>
    </x:row>
    <x:row r="56" ht="23" customHeight="1">
      <x:c r="A56" s="8" t="str">
        <x:v>14U</x:v>
      </x:c>
      <x:c r="B56" s="25" t="d">
        <x:v>2026-09-14T12:00:00.000Z</x:v>
      </x:c>
      <x:c r="C56" s="8" t="str">
        <x:v>14U03 - SP Mud Monsters - Latzak</x:v>
      </x:c>
      <x:c r="D56" s="21" t="n">
        <x:v>22</x:v>
      </x:c>
      <x:c r="E56" s="8" t="str">
        <x:v>14U Hopewell Rebels</x:v>
      </x:c>
      <x:c r="F56" s="21" t="n">
        <x:v>3</x:v>
      </x:c>
      <x:c r="G56" s="8" t="str">
        <x:v>FINAL</x:v>
      </x:c>
      <x:c r="H56" s="8" t="str">
        <x:f>IF(D56=F56,"",IF(D56&gt;F56,C56,E56))</x:f>
        <x:v>14U03 - SP Mud Monsters - Latzak</x:v>
      </x:c>
      <x:c r="I56" s="8" t="str">
        <x:f>IF(D56=F56,"",IF(D56&lt;F56,C56,E56))</x:f>
        <x:v>14U Hopewell Rebels</x:v>
      </x:c>
      <x:c r="J56" s="8" t="n">
        <x:f>IF(D56=F56,1,0)</x:f>
        <x:v>0</x:v>
      </x:c>
    </x:row>
    <x:row r="57" ht="23" customHeight="1">
      <x:c r="A57" s="2" t="str">
        <x:v>14U</x:v>
      </x:c>
      <x:c r="B57" s="26" t="d">
        <x:v>2026-09-14T12:00:00.000Z</x:v>
      </x:c>
      <x:c r="C57" s="2" t="str">
        <x:v>14U Hopewell Yellow Jackets</x:v>
      </x:c>
      <x:c r="D57" s="23" t="n">
        <x:v>2</x:v>
      </x:c>
      <x:c r="E57" s="2" t="str">
        <x:v>14U Hopewell Tar Heels</x:v>
      </x:c>
      <x:c r="F57" s="23" t="n">
        <x:v>9</x:v>
      </x:c>
      <x:c r="G57" s="2" t="str">
        <x:v>FINAL</x:v>
      </x:c>
      <x:c r="H57" s="2" t="str">
        <x:f>IF(D57=F57,"",IF(D57&gt;F57,C57,E57))</x:f>
        <x:v>14U Hopewell Tar Heels</x:v>
      </x:c>
      <x:c r="I57" s="2" t="str">
        <x:f>IF(D57=F57,"",IF(D57&lt;F57,C57,E57))</x:f>
        <x:v>14U Hopewell Yellow Jackets</x:v>
      </x:c>
      <x:c r="J57" s="2" t="n">
        <x:f>IF(D57=F57,1,0)</x:f>
        <x:v>0</x:v>
      </x:c>
    </x:row>
    <x:row r="58" ht="23" customHeight="1">
      <x:c r="A58" s="8" t="str">
        <x:v>14U</x:v>
      </x:c>
      <x:c r="B58" s="25" t="d">
        <x:v>2026-09-13T12:00:00.000Z</x:v>
      </x:c>
      <x:c r="C58" s="8" t="str">
        <x:v>14U Hobgood Fireflies</x:v>
      </x:c>
      <x:c r="D58" s="21" t="n">
        <x:v>13</x:v>
      </x:c>
      <x:c r="E58" s="8" t="str">
        <x:v>14U WC Falcons</x:v>
      </x:c>
      <x:c r="F58" s="21" t="n">
        <x:v>10</x:v>
      </x:c>
      <x:c r="G58" s="8" t="str">
        <x:v>FINAL</x:v>
      </x:c>
      <x:c r="H58" s="8" t="str">
        <x:f>IF(D58=F58,"",IF(D58&gt;F58,C58,E58))</x:f>
        <x:v>14U Hobgood Fireflies</x:v>
      </x:c>
      <x:c r="I58" s="8" t="str">
        <x:f>IF(D58=F58,"",IF(D58&lt;F58,C58,E58))</x:f>
        <x:v>14U WC Falcons</x:v>
      </x:c>
      <x:c r="J58" s="8" t="n">
        <x:f>IF(D58=F58,1,0)</x:f>
        <x:v>0</x:v>
      </x:c>
    </x:row>
    <x:row r="59" ht="23" customHeight="1">
      <x:c r="A59" s="2" t="str">
        <x:v>14U</x:v>
      </x:c>
      <x:c r="B59" s="26" t="d">
        <x:v>2026-09-13T12:00:00.000Z</x:v>
      </x:c>
      <x:c r="C59" s="2" t="str">
        <x:v>14U03 - SP Mud Monsters - Latzak</x:v>
      </x:c>
      <x:c r="D59" s="23" t="n">
        <x:v>5</x:v>
      </x:c>
      <x:c r="E59" s="2" t="str">
        <x:v>14U WC Lions</x:v>
      </x:c>
      <x:c r="F59" s="23" t="n">
        <x:v>6</x:v>
      </x:c>
      <x:c r="G59" s="2" t="str">
        <x:v>FINAL</x:v>
      </x:c>
      <x:c r="H59" s="2" t="str">
        <x:f>IF(D59=F59,"",IF(D59&gt;F59,C59,E59))</x:f>
        <x:v>14U WC Lions</x:v>
      </x:c>
      <x:c r="I59" s="2" t="str">
        <x:f>IF(D59=F59,"",IF(D59&lt;F59,C59,E59))</x:f>
        <x:v>14U03 - SP Mud Monsters - Latzak</x:v>
      </x:c>
      <x:c r="J59" s="2" t="n">
        <x:f>IF(D59=F59,1,0)</x:f>
        <x:v>0</x:v>
      </x:c>
    </x:row>
    <x:row r="60" ht="23" customHeight="1">
      <x:c r="A60" s="8" t="str">
        <x:v>16U</x:v>
      </x:c>
      <x:c r="B60" s="25" t="d">
        <x:v>2026-09-13T12:00:00.000Z</x:v>
      </x:c>
      <x:c r="C60" s="8" t="str">
        <x:v>Ocee Orange 16u</x:v>
      </x:c>
      <x:c r="D60" s="21" t="n">
        <x:v>15</x:v>
      </x:c>
      <x:c r="E60" s="8" t="str">
        <x:v>16U WC Lions</x:v>
      </x:c>
      <x:c r="F60" s="21" t="n">
        <x:v>6</x:v>
      </x:c>
      <x:c r="G60" s="8" t="str">
        <x:v>FINAL</x:v>
      </x:c>
      <x:c r="H60" s="8" t="str">
        <x:f>IF(D60=F60,"",IF(D60&gt;F60,C60,E60))</x:f>
        <x:v>Ocee Orange 16u</x:v>
      </x:c>
      <x:c r="I60" s="8" t="str">
        <x:f>IF(D60=F60,"",IF(D60&lt;F60,C60,E60))</x:f>
        <x:v>16U WC Lions</x:v>
      </x:c>
      <x:c r="J60" s="8" t="n">
        <x:f>IF(D60=F60,1,0)</x:f>
        <x:v>0</x:v>
      </x:c>
    </x:row>
    <x:row r="61" ht="23" customHeight="1">
      <x:c r="A61" s="2" t="str">
        <x:v>16U</x:v>
      </x:c>
      <x:c r="B61" s="26" t="d">
        <x:v>2026-09-13T12:00:00.000Z</x:v>
      </x:c>
      <x:c r="C61" s="2" t="str">
        <x:v>16U Hopewell Bulldogs</x:v>
      </x:c>
      <x:c r="D61" s="23" t="n">
        <x:v>11</x:v>
      </x:c>
      <x:c r="E61" s="2" t="str">
        <x:v>16U WC Broncos</x:v>
      </x:c>
      <x:c r="F61" s="23" t="n">
        <x:v>1</x:v>
      </x:c>
      <x:c r="G61" s="2" t="str">
        <x:v>FINAL</x:v>
      </x:c>
      <x:c r="H61" s="2" t="str">
        <x:f>IF(D61=F61,"",IF(D61&gt;F61,C61,E61))</x:f>
        <x:v>16U Hopewell Bulldogs</x:v>
      </x:c>
      <x:c r="I61" s="2" t="str">
        <x:f>IF(D61=F61,"",IF(D61&lt;F61,C61,E61))</x:f>
        <x:v>16U WC Broncos</x:v>
      </x:c>
      <x:c r="J61" s="2" t="n">
        <x:f>IF(D61=F61,1,0)</x:f>
        <x:v>0</x:v>
      </x:c>
    </x:row>
    <x:row r="62" ht="23" customHeight="1">
      <x:c r="A62" s="8" t="str">
        <x:v>14U</x:v>
      </x:c>
      <x:c r="B62" s="25" t="d">
        <x:v>2026-09-13T12:00:00.000Z</x:v>
      </x:c>
      <x:c r="C62" s="8" t="str">
        <x:v>14U Acworth Grey</x:v>
      </x:c>
      <x:c r="D62" s="21" t="n">
        <x:v>10</x:v>
      </x:c>
      <x:c r="E62" s="8" t="str">
        <x:v>14U - Eastside Pickles</x:v>
      </x:c>
      <x:c r="F62" s="21" t="n">
        <x:v>8</x:v>
      </x:c>
      <x:c r="G62" s="8" t="str">
        <x:v>FINAL</x:v>
      </x:c>
      <x:c r="H62" s="8" t="str">
        <x:f>IF(D62=F62,"",IF(D62&gt;F62,C62,E62))</x:f>
        <x:v>14U Acworth Grey</x:v>
      </x:c>
      <x:c r="I62" s="8" t="str">
        <x:f>IF(D62=F62,"",IF(D62&lt;F62,C62,E62))</x:f>
        <x:v>14U - Eastside Pickles</x:v>
      </x:c>
      <x:c r="J62" s="8" t="n">
        <x:f>IF(D62=F62,1,0)</x:f>
        <x:v>0</x:v>
      </x:c>
    </x:row>
    <x:row r="63" ht="23" customHeight="1">
      <x:c r="A63" s="2" t="str">
        <x:v>14U</x:v>
      </x:c>
      <x:c r="B63" s="26" t="d">
        <x:v>2026-09-13T12:00:00.000Z</x:v>
      </x:c>
      <x:c r="C63" s="2" t="str">
        <x:v>14U - EM Cardinals</x:v>
      </x:c>
      <x:c r="D63" s="23" t="n">
        <x:v>12</x:v>
      </x:c>
      <x:c r="E63" s="2" t="str">
        <x:v>14U - Eastside Bananas</x:v>
      </x:c>
      <x:c r="F63" s="23" t="n">
        <x:v>10</x:v>
      </x:c>
      <x:c r="G63" s="2" t="str">
        <x:v>FINAL</x:v>
      </x:c>
      <x:c r="H63" s="2" t="str">
        <x:f>IF(D63=F63,"",IF(D63&gt;F63,C63,E63))</x:f>
        <x:v>14U - EM Cardinals</x:v>
      </x:c>
      <x:c r="I63" s="2" t="str">
        <x:f>IF(D63=F63,"",IF(D63&lt;F63,C63,E63))</x:f>
        <x:v>14U - Eastside Bananas</x:v>
      </x:c>
      <x:c r="J63" s="2" t="n">
        <x:f>IF(D63=F63,1,0)</x:f>
        <x:v>0</x:v>
      </x:c>
    </x:row>
    <x:row r="64" ht="23" customHeight="1">
      <x:c r="A64" s="8" t="str">
        <x:v>18U</x:v>
      </x:c>
      <x:c r="B64" s="25" t="d">
        <x:v>2026-09-13T12:00:00.000Z</x:v>
      </x:c>
      <x:c r="C64" s="8" t="str">
        <x:v>18U Hobgood Trash Pandas</x:v>
      </x:c>
      <x:c r="D64" s="21" t="n">
        <x:v>4</x:v>
      </x:c>
      <x:c r="E64" s="8" t="str">
        <x:v>18U-Eastside Flamingos</x:v>
      </x:c>
      <x:c r="F64" s="21" t="n">
        <x:v>11</x:v>
      </x:c>
      <x:c r="G64" s="8" t="str">
        <x:v>FINAL</x:v>
      </x:c>
      <x:c r="H64" s="8" t="str">
        <x:f>IF(D64=F64,"",IF(D64&gt;F64,C64,E64))</x:f>
        <x:v>18U-Eastside Flamingos</x:v>
      </x:c>
      <x:c r="I64" s="8" t="str">
        <x:f>IF(D64=F64,"",IF(D64&lt;F64,C64,E64))</x:f>
        <x:v>18U Hobgood Trash Pandas</x:v>
      </x:c>
      <x:c r="J64" s="8" t="n">
        <x:f>IF(D64=F64,1,0)</x:f>
        <x:v>0</x:v>
      </x:c>
    </x:row>
    <x:row r="65" ht="23" customHeight="1">
      <x:c r="A65" s="2" t="str">
        <x:v>14U</x:v>
      </x:c>
      <x:c r="B65" s="26" t="d">
        <x:v>2026-09-14T12:00:00.000Z</x:v>
      </x:c>
      <x:c r="C65" s="2" t="str">
        <x:v>14u - Eastside Wooly Mammoths</x:v>
      </x:c>
      <x:c r="D65" s="23" t="n">
        <x:v>12</x:v>
      </x:c>
      <x:c r="E65" s="2" t="str">
        <x:v>14u - Smyrna Powers</x:v>
      </x:c>
      <x:c r="F65" s="23" t="n">
        <x:v>4</x:v>
      </x:c>
      <x:c r="G65" s="2" t="str">
        <x:v>FINAL</x:v>
      </x:c>
      <x:c r="H65" s="2" t="str">
        <x:f>IF(D65=F65,"",IF(D65&gt;F65,C65,E65))</x:f>
        <x:v>14u - Eastside Wooly Mammoths</x:v>
      </x:c>
      <x:c r="I65" s="2" t="str">
        <x:f>IF(D65=F65,"",IF(D65&lt;F65,C65,E65))</x:f>
        <x:v>14u - Smyrna Powers</x:v>
      </x:c>
      <x:c r="J65" s="2" t="n">
        <x:f>IF(D65=F65,1,0)</x:f>
        <x:v>0</x:v>
      </x:c>
    </x:row>
    <x:row r="66" ht="23" customHeight="1">
      <x:c r="A66" s="8" t="str">
        <x:v>14U</x:v>
      </x:c>
      <x:c r="B66" s="25" t="d">
        <x:v>2026-09-14T12:00:00.000Z</x:v>
      </x:c>
      <x:c r="C66" s="8" t="str">
        <x:v>14u - Smyrna Morris</x:v>
      </x:c>
      <x:c r="D66" s="21" t="n">
        <x:v>13</x:v>
      </x:c>
      <x:c r="E66" s="8" t="str">
        <x:v>14u - Smyrna Powell Bailey</x:v>
      </x:c>
      <x:c r="F66" s="21" t="n">
        <x:v>10</x:v>
      </x:c>
      <x:c r="G66" s="8" t="str">
        <x:v>FINAL</x:v>
      </x:c>
      <x:c r="H66" s="8" t="str">
        <x:f>IF(D66=F66,"",IF(D66&gt;F66,C66,E66))</x:f>
        <x:v>14u - Smyrna Morris</x:v>
      </x:c>
      <x:c r="I66" s="8" t="str">
        <x:f>IF(D66=F66,"",IF(D66&lt;F66,C66,E66))</x:f>
        <x:v>14u - Smyrna Powell Bailey</x:v>
      </x:c>
      <x:c r="J66" s="8" t="n">
        <x:f>IF(D66=F66,1,0)</x:f>
        <x:v>0</x:v>
      </x:c>
    </x:row>
    <x:row r="67" ht="23" customHeight="1">
      <x:c r="A67" s="2" t="str">
        <x:v>14U</x:v>
      </x:c>
      <x:c r="B67" s="26" t="d">
        <x:v>2026-09-14T12:00:00.000Z</x:v>
      </x:c>
      <x:c r="C67" s="2" t="str">
        <x:v>14U02 - SP Slammers - Rosecrans</x:v>
      </x:c>
      <x:c r="D67" s="23" t="n">
        <x:v>17</x:v>
      </x:c>
      <x:c r="E67" s="2" t="str">
        <x:v>14U - Eastside Flamingos</x:v>
      </x:c>
      <x:c r="F67" s="23" t="n">
        <x:v>2</x:v>
      </x:c>
      <x:c r="G67" s="2" t="str">
        <x:v>FINAL</x:v>
      </x:c>
      <x:c r="H67" s="2" t="str">
        <x:f>IF(D67=F67,"",IF(D67&gt;F67,C67,E67))</x:f>
        <x:v>14U02 - SP Slammers - Rosecrans</x:v>
      </x:c>
      <x:c r="I67" s="2" t="str">
        <x:f>IF(D67=F67,"",IF(D67&lt;F67,C67,E67))</x:f>
        <x:v>14U - Eastside Flamingos</x:v>
      </x:c>
      <x:c r="J67" s="2" t="n">
        <x:f>IF(D67=F67,1,0)</x:f>
        <x:v>0</x:v>
      </x:c>
    </x:row>
    <x:row r="68" ht="23" customHeight="1">
      <x:c r="A68" s="8" t="str">
        <x:v>16U</x:v>
      </x:c>
      <x:c r="B68" s="25" t="d">
        <x:v>2026-09-14T12:00:00.000Z</x:v>
      </x:c>
      <x:c r="C68" s="8" t="str">
        <x:v>16U01 - SP Thunderbolts - Henson</x:v>
      </x:c>
      <x:c r="D68" s="21" t="n">
        <x:v>8</x:v>
      </x:c>
      <x:c r="E68" s="8" t="str">
        <x:v>16U- Eastside Flamingos</x:v>
      </x:c>
      <x:c r="F68" s="21" t="n">
        <x:v>6</x:v>
      </x:c>
      <x:c r="G68" s="8" t="str">
        <x:v>FINAL</x:v>
      </x:c>
      <x:c r="H68" s="8" t="str">
        <x:f>IF(D68=F68,"",IF(D68&gt;F68,C68,E68))</x:f>
        <x:v>16U01 - SP Thunderbolts - Henson</x:v>
      </x:c>
      <x:c r="I68" s="8" t="str">
        <x:f>IF(D68=F68,"",IF(D68&lt;F68,C68,E68))</x:f>
        <x:v>16U- Eastside Flamingos</x:v>
      </x:c>
      <x:c r="J68" s="8" t="n">
        <x:f>IF(D68=F68,1,0)</x:f>
        <x:v>0</x:v>
      </x:c>
    </x:row>
    <x:row r="69" ht="23" customHeight="1">
      <x:c r="A69" s="2" t="str">
        <x:v>14U</x:v>
      </x:c>
      <x:c r="B69" s="26" t="d">
        <x:v>2026-09-14T12:00:00.000Z</x:v>
      </x:c>
      <x:c r="C69" s="2" t="str">
        <x:v>14U WC Chargers</x:v>
      </x:c>
      <x:c r="D69" s="23" t="n">
        <x:v>14</x:v>
      </x:c>
      <x:c r="E69" s="2" t="str">
        <x:v>14U05 - SP Crushers - Gutierrez</x:v>
      </x:c>
      <x:c r="F69" s="23" t="n">
        <x:v>5</x:v>
      </x:c>
      <x:c r="G69" s="2" t="str">
        <x:v>FINAL</x:v>
      </x:c>
      <x:c r="H69" s="2" t="str">
        <x:f>IF(D69=F69,"",IF(D69&gt;F69,C69,E69))</x:f>
        <x:v>14U WC Chargers</x:v>
      </x:c>
      <x:c r="I69" s="2" t="str">
        <x:f>IF(D69=F69,"",IF(D69&lt;F69,C69,E69))</x:f>
        <x:v>14U05 - SP Crushers - Gutierrez</x:v>
      </x:c>
      <x:c r="J69" s="2" t="n">
        <x:f>IF(D69=F69,1,0)</x:f>
        <x:v>0</x:v>
      </x:c>
    </x:row>
    <x:row r="70" ht="23" customHeight="1">
      <x:c r="A70" s="8" t="str">
        <x:v>14U</x:v>
      </x:c>
      <x:c r="B70" s="25" t="d">
        <x:v>2026-09-14T12:00:00.000Z</x:v>
      </x:c>
      <x:c r="C70" s="8" t="str">
        <x:v>14U WC Lions</x:v>
      </x:c>
      <x:c r="D70" s="21" t="n">
        <x:v>13</x:v>
      </x:c>
      <x:c r="E70" s="8" t="str">
        <x:v>14U08 - SP Wild Things - Patterson</x:v>
      </x:c>
      <x:c r="F70" s="21" t="n">
        <x:v>8</x:v>
      </x:c>
      <x:c r="G70" s="8" t="str">
        <x:v>FINAL</x:v>
      </x:c>
      <x:c r="H70" s="8" t="str">
        <x:f>IF(D70=F70,"",IF(D70&gt;F70,C70,E70))</x:f>
        <x:v>14U WC Lions</x:v>
      </x:c>
      <x:c r="I70" s="8" t="str">
        <x:f>IF(D70=F70,"",IF(D70&lt;F70,C70,E70))</x:f>
        <x:v>14U08 - SP Wild Things - Patterson</x:v>
      </x:c>
      <x:c r="J70" s="8" t="n">
        <x:f>IF(D70=F70,1,0)</x:f>
        <x:v>0</x:v>
      </x:c>
    </x:row>
    <x:row r="71" ht="23" customHeight="1">
      <x:c r="A71" s="2" t="str">
        <x:v>16U</x:v>
      </x:c>
      <x:c r="B71" s="26" t="d">
        <x:v>2026-09-14T12:00:00.000Z</x:v>
      </x:c>
      <x:c r="C71" s="2" t="str">
        <x:v>16U03 - SP Jackals - Frazier</x:v>
      </x:c>
      <x:c r="D71" s="23" t="n">
        <x:v>3</x:v>
      </x:c>
      <x:c r="E71" s="2" t="str">
        <x:v>16U05 - SP Grizzlies - Alfonso</x:v>
      </x:c>
      <x:c r="F71" s="23" t="n">
        <x:v>7</x:v>
      </x:c>
      <x:c r="G71" s="2" t="str">
        <x:v>FINAL</x:v>
      </x:c>
      <x:c r="H71" s="2" t="str">
        <x:f>IF(D71=F71,"",IF(D71&gt;F71,C71,E71))</x:f>
        <x:v>16U05 - SP Grizzlies - Alfonso</x:v>
      </x:c>
      <x:c r="I71" s="2" t="str">
        <x:f>IF(D71=F71,"",IF(D71&lt;F71,C71,E71))</x:f>
        <x:v>16U03 - SP Jackals - Frazier</x:v>
      </x:c>
      <x:c r="J71" s="2" t="n">
        <x:f>IF(D71=F71,1,0)</x:f>
        <x:v>0</x:v>
      </x:c>
    </x:row>
    <x:row r="72" ht="23" customHeight="1">
      <x:c r="A72" s="8" t="str">
        <x:v>16U</x:v>
      </x:c>
      <x:c r="B72" s="25" t="d">
        <x:v>2026-09-14T12:00:00.000Z</x:v>
      </x:c>
      <x:c r="C72" s="8" t="str">
        <x:v>16U04 - SP Bird Dawgs - Bonfini</x:v>
      </x:c>
      <x:c r="D72" s="21" t="n">
        <x:v>5</x:v>
      </x:c>
      <x:c r="E72" s="8" t="str">
        <x:v>16U06 - SP Titans - Bell</x:v>
      </x:c>
      <x:c r="F72" s="21" t="n">
        <x:v>10</x:v>
      </x:c>
      <x:c r="G72" s="8" t="str">
        <x:v>FINAL</x:v>
      </x:c>
      <x:c r="H72" s="8" t="str">
        <x:f>IF(D72=F72,"",IF(D72&gt;F72,C72,E72))</x:f>
        <x:v>16U06 - SP Titans - Bell</x:v>
      </x:c>
      <x:c r="I72" s="8" t="str">
        <x:f>IF(D72=F72,"",IF(D72&lt;F72,C72,E72))</x:f>
        <x:v>16U04 - SP Bird Dawgs - Bonfini</x:v>
      </x:c>
      <x:c r="J72" s="8" t="n">
        <x:f>IF(D72=F72,1,0)</x:f>
        <x:v>0</x:v>
      </x:c>
    </x:row>
    <x:row r="73" ht="23" customHeight="1">
      <x:c r="A73" s="2" t="str">
        <x:v>16U</x:v>
      </x:c>
      <x:c r="B73" s="26" t="d">
        <x:v>2026-09-14T12:00:00.000Z</x:v>
      </x:c>
      <x:c r="C73" s="2" t="str">
        <x:v>16u - Smyrna Holden</x:v>
      </x:c>
      <x:c r="D73" s="23" t="n">
        <x:v>5</x:v>
      </x:c>
      <x:c r="E73" s="2" t="str">
        <x:v>16U02 - SP Wild Things - Dennington</x:v>
      </x:c>
      <x:c r="F73" s="23" t="n">
        <x:v>7</x:v>
      </x:c>
      <x:c r="G73" s="2" t="str">
        <x:v>FINAL</x:v>
      </x:c>
      <x:c r="H73" s="2" t="str">
        <x:f>IF(D73=F73,"",IF(D73&gt;F73,C73,E73))</x:f>
        <x:v>16U02 - SP Wild Things - Dennington</x:v>
      </x:c>
      <x:c r="I73" s="2" t="str">
        <x:f>IF(D73=F73,"",IF(D73&lt;F73,C73,E73))</x:f>
        <x:v>16u - Smyrna Holden</x:v>
      </x:c>
      <x:c r="J73" s="2" t="n">
        <x:f>IF(D73=F73,1,0)</x:f>
        <x:v>0</x:v>
      </x:c>
    </x:row>
    <x:row r="74" ht="23" customHeight="1">
      <x:c r="A74" s="8" t="str">
        <x:v>18U</x:v>
      </x:c>
      <x:c r="B74" s="25" t="d">
        <x:v>2026-09-14T12:00:00.000Z</x:v>
      </x:c>
      <x:c r="C74" s="8" t="str">
        <x:v>18u Acworth White</x:v>
      </x:c>
      <x:c r="D74" s="21" t="n">
        <x:v>3</x:v>
      </x:c>
      <x:c r="E74" s="8" t="str">
        <x:v>18U02 - SP Titans - Burtnett</x:v>
      </x:c>
      <x:c r="F74" s="21" t="n">
        <x:v>14</x:v>
      </x:c>
      <x:c r="G74" s="8" t="str">
        <x:v>FINAL</x:v>
      </x:c>
      <x:c r="H74" s="8" t="str">
        <x:f>IF(D74=F74,"",IF(D74&gt;F74,C74,E74))</x:f>
        <x:v>18U02 - SP Titans - Burtnett</x:v>
      </x:c>
      <x:c r="I74" s="8" t="str">
        <x:f>IF(D74=F74,"",IF(D74&lt;F74,C74,E74))</x:f>
        <x:v>18u Acworth White</x:v>
      </x:c>
      <x:c r="J74" s="8" t="n">
        <x:f>IF(D74=F74,1,0)</x:f>
        <x:v>0</x:v>
      </x:c>
    </x:row>
    <x:row r="75" ht="23" customHeight="1">
      <x:c r="A75" s="2" t="str">
        <x:v>14U</x:v>
      </x:c>
      <x:c r="B75" s="26" t="d">
        <x:v>2026-09-15T12:00:00.000Z</x:v>
      </x:c>
      <x:c r="C75" s="2" t="str">
        <x:v>14U WC Falcons</x:v>
      </x:c>
      <x:c r="D75" s="23" t="n">
        <x:v>9</x:v>
      </x:c>
      <x:c r="E75" s="2" t="str">
        <x:v>14U Acworth Grey</x:v>
      </x:c>
      <x:c r="F75" s="23" t="n">
        <x:v>10</x:v>
      </x:c>
      <x:c r="G75" s="2" t="str">
        <x:v>FINAL</x:v>
      </x:c>
      <x:c r="H75" s="2" t="str">
        <x:f>IF(D75=F75,"",IF(D75&gt;F75,C75,E75))</x:f>
        <x:v>14U Acworth Grey</x:v>
      </x:c>
      <x:c r="I75" s="2" t="str">
        <x:f>IF(D75=F75,"",IF(D75&lt;F75,C75,E75))</x:f>
        <x:v>14U WC Falcons</x:v>
      </x:c>
      <x:c r="J75" s="2" t="n">
        <x:f>IF(D75=F75,1,0)</x:f>
        <x:v>0</x:v>
      </x:c>
    </x:row>
    <x:row r="76" ht="23" customHeight="1">
      <x:c r="A76" s="8" t="str">
        <x:v>14U</x:v>
      </x:c>
      <x:c r="B76" s="25" t="d">
        <x:v>2026-09-15T12:00:00.000Z</x:v>
      </x:c>
      <x:c r="C76" s="8" t="str">
        <x:v>14U WC Chargers</x:v>
      </x:c>
      <x:c r="D76" s="21" t="n">
        <x:v>11</x:v>
      </x:c>
      <x:c r="E76" s="8" t="str">
        <x:v>14U Acworth White</x:v>
      </x:c>
      <x:c r="F76" s="21" t="n">
        <x:v>5</x:v>
      </x:c>
      <x:c r="G76" s="8" t="str">
        <x:v>FINAL</x:v>
      </x:c>
      <x:c r="H76" s="8" t="str">
        <x:f>IF(D76=F76,"",IF(D76&gt;F76,C76,E76))</x:f>
        <x:v>14U WC Chargers</x:v>
      </x:c>
      <x:c r="I76" s="8" t="str">
        <x:f>IF(D76=F76,"",IF(D76&lt;F76,C76,E76))</x:f>
        <x:v>14U Acworth White</x:v>
      </x:c>
      <x:c r="J76" s="8" t="n">
        <x:f>IF(D76=F76,1,0)</x:f>
        <x:v>0</x:v>
      </x:c>
    </x:row>
    <x:row r="77" ht="23" customHeight="1">
      <x:c r="A77" s="2" t="str">
        <x:v>14U</x:v>
      </x:c>
      <x:c r="B77" s="26" t="d">
        <x:v>2026-09-15T12:00:00.000Z</x:v>
      </x:c>
      <x:c r="C77" s="2" t="str">
        <x:v>14u - Smyrna Powell Bailey</x:v>
      </x:c>
      <x:c r="D77" s="23" t="n">
        <x:v>19</x:v>
      </x:c>
      <x:c r="E77" s="2" t="str">
        <x:v>14U Hobgood Ghost Peppers</x:v>
      </x:c>
      <x:c r="F77" s="23" t="n">
        <x:v>8</x:v>
      </x:c>
      <x:c r="G77" s="2" t="str">
        <x:v>FINAL</x:v>
      </x:c>
      <x:c r="H77" s="2" t="str">
        <x:f>IF(D77=F77,"",IF(D77&gt;F77,C77,E77))</x:f>
        <x:v>14u - Smyrna Powell Bailey</x:v>
      </x:c>
      <x:c r="I77" s="2" t="str">
        <x:f>IF(D77=F77,"",IF(D77&lt;F77,C77,E77))</x:f>
        <x:v>14U Hobgood Ghost Peppers</x:v>
      </x:c>
      <x:c r="J77" s="2" t="n">
        <x:f>IF(D77=F77,1,0)</x:f>
        <x:v>0</x:v>
      </x:c>
    </x:row>
    <x:row r="78" ht="23" customHeight="1">
      <x:c r="A78" s="8" t="str">
        <x:v>16U</x:v>
      </x:c>
      <x:c r="B78" s="25" t="d">
        <x:v>2026-09-15T12:00:00.000Z</x:v>
      </x:c>
      <x:c r="C78" s="8" t="str">
        <x:v>16U WC Lions</x:v>
      </x:c>
      <x:c r="D78" s="21" t="n">
        <x:v>7</x:v>
      </x:c>
      <x:c r="E78" s="8" t="str">
        <x:v>16U Hobgood Frozen Iguanas</x:v>
      </x:c>
      <x:c r="F78" s="21" t="n">
        <x:v>4</x:v>
      </x:c>
      <x:c r="G78" s="8" t="str">
        <x:v>FINAL</x:v>
      </x:c>
      <x:c r="H78" s="8" t="str">
        <x:f>IF(D78=F78,"",IF(D78&gt;F78,C78,E78))</x:f>
        <x:v>16U WC Lions</x:v>
      </x:c>
      <x:c r="I78" s="8" t="str">
        <x:f>IF(D78=F78,"",IF(D78&lt;F78,C78,E78))</x:f>
        <x:v>16U Hobgood Frozen Iguanas</x:v>
      </x:c>
      <x:c r="J78" s="8" t="n">
        <x:f>IF(D78=F78,1,0)</x:f>
        <x:v>0</x:v>
      </x:c>
    </x:row>
    <x:row r="79" ht="23" customHeight="1">
      <x:c r="A79" s="2" t="str">
        <x:v>16U</x:v>
      </x:c>
      <x:c r="B79" s="26" t="d">
        <x:v>2026-09-15T12:00:00.000Z</x:v>
      </x:c>
      <x:c r="C79" s="2" t="str">
        <x:v>16U Acworth Navy</x:v>
      </x:c>
      <x:c r="D79" s="23" t="n">
        <x:v>0</x:v>
      </x:c>
      <x:c r="E79" s="2" t="str">
        <x:v>16U Ocee Black</x:v>
      </x:c>
      <x:c r="F79" s="23" t="n">
        <x:v>7</x:v>
      </x:c>
      <x:c r="G79" s="2" t="str">
        <x:v>FINAL</x:v>
      </x:c>
      <x:c r="H79" s="2" t="str">
        <x:f>IF(D79=F79,"",IF(D79&gt;F79,C79,E79))</x:f>
        <x:v>16U Ocee Black</x:v>
      </x:c>
      <x:c r="I79" s="2" t="str">
        <x:f>IF(D79=F79,"",IF(D79&lt;F79,C79,E79))</x:f>
        <x:v>16U Acworth Navy</x:v>
      </x:c>
      <x:c r="J79" s="2" t="n">
        <x:f>IF(D79=F79,1,0)</x:f>
        <x:v>0</x:v>
      </x:c>
    </x:row>
    <x:row r="80" ht="23" customHeight="1">
      <x:c r="A80" s="8" t="str">
        <x:v>14U</x:v>
      </x:c>
      <x:c r="B80" s="25" t="d">
        <x:v>2026-09-15T12:00:00.000Z</x:v>
      </x:c>
      <x:c r="C80" s="8" t="str">
        <x:v>14U Acworth Navy</x:v>
      </x:c>
      <x:c r="D80" s="21" t="n">
        <x:v>3</x:v>
      </x:c>
      <x:c r="E80" s="8" t="str">
        <x:v>14U - EM Cardinals</x:v>
      </x:c>
      <x:c r="F80" s="21" t="n">
        <x:v>13</x:v>
      </x:c>
      <x:c r="G80" s="8" t="str">
        <x:v>FINAL</x:v>
      </x:c>
      <x:c r="H80" s="8" t="str">
        <x:f>IF(D80=F80,"",IF(D80&gt;F80,C80,E80))</x:f>
        <x:v>14U - EM Cardinals</x:v>
      </x:c>
      <x:c r="I80" s="8" t="str">
        <x:f>IF(D80=F80,"",IF(D80&lt;F80,C80,E80))</x:f>
        <x:v>14U Acworth Navy</x:v>
      </x:c>
      <x:c r="J80" s="8" t="n">
        <x:f>IF(D80=F80,1,0)</x:f>
        <x:v>0</x:v>
      </x:c>
    </x:row>
    <x:row r="81" ht="23" customHeight="1">
      <x:c r="A81" s="2" t="str">
        <x:v>18U</x:v>
      </x:c>
      <x:c r="B81" s="26" t="d">
        <x:v>2026-09-15T12:00:00.000Z</x:v>
      </x:c>
      <x:c r="C81" s="2" t="str">
        <x:v>18U-Eastside Flamingos</x:v>
      </x:c>
      <x:c r="D81" s="23" t="n">
        <x:v>0</x:v>
      </x:c>
      <x:c r="E81" s="2" t="str">
        <x:v>17/18U AYBA Trash Pandas</x:v>
      </x:c>
      <x:c r="F81" s="23" t="n">
        <x:v>11</x:v>
      </x:c>
      <x:c r="G81" s="2" t="str">
        <x:v>FINAL</x:v>
      </x:c>
      <x:c r="H81" s="2" t="str">
        <x:f>IF(D81=F81,"",IF(D81&gt;F81,C81,E81))</x:f>
        <x:v>17/18U AYBA Trash Pandas</x:v>
      </x:c>
      <x:c r="I81" s="2" t="str">
        <x:f>IF(D81=F81,"",IF(D81&lt;F81,C81,E81))</x:f>
        <x:v>18U-Eastside Flamingos</x:v>
      </x:c>
      <x:c r="J81" s="2" t="n">
        <x:f>IF(D81=F81,1,0)</x:f>
        <x:v>0</x:v>
      </x:c>
    </x:row>
    <x:row r="82" ht="23" customHeight="1">
      <x:c r="A82" s="8" t="str">
        <x:v>16U</x:v>
      </x:c>
      <x:c r="B82" s="25" t="d">
        <x:v>2026-09-15T12:00:00.000Z</x:v>
      </x:c>
      <x:c r="C82" s="8" t="str">
        <x:v>16U Clarkdale Eagles</x:v>
      </x:c>
      <x:c r="D82" s="21" t="n">
        <x:v>2</x:v>
      </x:c>
      <x:c r="E82" s="8" t="str">
        <x:v>16U AYBA/Wills Park Mudhens Fall 26</x:v>
      </x:c>
      <x:c r="F82" s="21" t="n">
        <x:v>9</x:v>
      </x:c>
      <x:c r="G82" s="8" t="str">
        <x:v>FINAL</x:v>
      </x:c>
      <x:c r="H82" s="8" t="str">
        <x:f>IF(D82=F82,"",IF(D82&gt;F82,C82,E82))</x:f>
        <x:v>16U AYBA/Wills Park Mudhens Fall 26</x:v>
      </x:c>
      <x:c r="I82" s="8" t="str">
        <x:f>IF(D82=F82,"",IF(D82&lt;F82,C82,E82))</x:f>
        <x:v>16U Clarkdale Eagles</x:v>
      </x:c>
      <x:c r="J82" s="8" t="n">
        <x:f>IF(D82=F82,1,0)</x:f>
        <x:v>0</x:v>
      </x:c>
    </x:row>
    <x:row r="83" ht="23" customHeight="1">
      <x:c r="A83" s="2" t="str">
        <x:v>16U</x:v>
      </x:c>
      <x:c r="B83" s="26" t="d">
        <x:v>2026-09-16T12:00:00.000Z</x:v>
      </x:c>
      <x:c r="C83" s="2" t="str">
        <x:v>16U03 - SP Jackals - Frazier</x:v>
      </x:c>
      <x:c r="D83" s="23" t="n">
        <x:v>11</x:v>
      </x:c>
      <x:c r="E83" s="2" t="str">
        <x:v>16U Acworth Grey</x:v>
      </x:c>
      <x:c r="F83" s="23" t="n">
        <x:v>0</x:v>
      </x:c>
      <x:c r="G83" s="2" t="str">
        <x:v>FINAL</x:v>
      </x:c>
      <x:c r="H83" s="2" t="str">
        <x:f>IF(D83=F83,"",IF(D83&gt;F83,C83,E83))</x:f>
        <x:v>16U03 - SP Jackals - Frazier</x:v>
      </x:c>
      <x:c r="I83" s="2" t="str">
        <x:f>IF(D83=F83,"",IF(D83&lt;F83,C83,E83))</x:f>
        <x:v>16U Acworth Grey</x:v>
      </x:c>
      <x:c r="J83" s="2" t="n">
        <x:f>IF(D83=F83,1,0)</x:f>
        <x:v>0</x:v>
      </x:c>
    </x:row>
    <x:row r="84" ht="23" customHeight="1">
      <x:c r="A84" s="8" t="str">
        <x:v>14U</x:v>
      </x:c>
      <x:c r="B84" s="25" t="d">
        <x:v>2026-09-16T12:00:00.000Z</x:v>
      </x:c>
      <x:c r="C84" s="8" t="str">
        <x:v>14u - Smyrna Powers</x:v>
      </x:c>
      <x:c r="D84" s="21" t="n">
        <x:v>1</x:v>
      </x:c>
      <x:c r="E84" s="8" t="str">
        <x:v>14U WC Seahawks</x:v>
      </x:c>
      <x:c r="F84" s="21" t="n">
        <x:v>9</x:v>
      </x:c>
      <x:c r="G84" s="8" t="str">
        <x:v>FINAL</x:v>
      </x:c>
      <x:c r="H84" s="8" t="str">
        <x:f>IF(D84=F84,"",IF(D84&gt;F84,C84,E84))</x:f>
        <x:v>14U WC Seahawks</x:v>
      </x:c>
      <x:c r="I84" s="8" t="str">
        <x:f>IF(D84=F84,"",IF(D84&lt;F84,C84,E84))</x:f>
        <x:v>14u - Smyrna Powers</x:v>
      </x:c>
      <x:c r="J84" s="8" t="n">
        <x:f>IF(D84=F84,1,0)</x:f>
        <x:v>0</x:v>
      </x:c>
    </x:row>
    <x:row r="85" ht="23" customHeight="1">
      <x:c r="A85" s="2" t="str">
        <x:v>14U</x:v>
      </x:c>
      <x:c r="B85" s="26" t="d">
        <x:v>2026-09-16T12:00:00.000Z</x:v>
      </x:c>
      <x:c r="C85" s="2" t="str">
        <x:v>14U Hobgood Emperors</x:v>
      </x:c>
      <x:c r="D85" s="23" t="n">
        <x:v>8</x:v>
      </x:c>
      <x:c r="E85" s="2" t="str">
        <x:v>14U WC Falcons</x:v>
      </x:c>
      <x:c r="F85" s="23" t="n">
        <x:v>10</x:v>
      </x:c>
      <x:c r="G85" s="2" t="str">
        <x:v>FINAL</x:v>
      </x:c>
      <x:c r="H85" s="2" t="str">
        <x:f>IF(D85=F85,"",IF(D85&gt;F85,C85,E85))</x:f>
        <x:v>14U WC Falcons</x:v>
      </x:c>
      <x:c r="I85" s="2" t="str">
        <x:f>IF(D85=F85,"",IF(D85&lt;F85,C85,E85))</x:f>
        <x:v>14U Hobgood Emperors</x:v>
      </x:c>
      <x:c r="J85" s="2" t="n">
        <x:f>IF(D85=F85,1,0)</x:f>
        <x:v>0</x:v>
      </x:c>
    </x:row>
    <x:row r="86" ht="23" customHeight="1">
      <x:c r="A86" s="8" t="str">
        <x:v>16U</x:v>
      </x:c>
      <x:c r="B86" s="25" t="d">
        <x:v>2026-09-16T12:00:00.000Z</x:v>
      </x:c>
      <x:c r="C86" s="8" t="str">
        <x:v>16U Hopewell Tigers</x:v>
      </x:c>
      <x:c r="D86" s="21" t="n">
        <x:v>7</x:v>
      </x:c>
      <x:c r="E86" s="8" t="str">
        <x:v>16U WC Chiefs</x:v>
      </x:c>
      <x:c r="F86" s="21" t="n">
        <x:v>10</x:v>
      </x:c>
      <x:c r="G86" s="8" t="str">
        <x:v>FINAL</x:v>
      </x:c>
      <x:c r="H86" s="8" t="str">
        <x:f>IF(D86=F86,"",IF(D86&gt;F86,C86,E86))</x:f>
        <x:v>16U WC Chiefs</x:v>
      </x:c>
      <x:c r="I86" s="8" t="str">
        <x:f>IF(D86=F86,"",IF(D86&lt;F86,C86,E86))</x:f>
        <x:v>16U Hopewell Tigers</x:v>
      </x:c>
      <x:c r="J86" s="8" t="n">
        <x:f>IF(D86=F86,1,0)</x:f>
        <x:v>0</x:v>
      </x:c>
    </x:row>
    <x:row r="87" ht="23" customHeight="1">
      <x:c r="A87" s="2" t="str">
        <x:v>16U</x:v>
      </x:c>
      <x:c r="B87" s="26" t="d">
        <x:v>2026-09-16T12:00:00.000Z</x:v>
      </x:c>
      <x:c r="C87" s="2" t="str">
        <x:v>16U05 - SP Grizzlies - Alfonso</x:v>
      </x:c>
      <x:c r="D87" s="23" t="n">
        <x:v>10</x:v>
      </x:c>
      <x:c r="E87" s="2" t="str">
        <x:v>16U WC Chargers</x:v>
      </x:c>
      <x:c r="F87" s="23" t="n">
        <x:v>7</x:v>
      </x:c>
      <x:c r="G87" s="2" t="str">
        <x:v>FINAL</x:v>
      </x:c>
      <x:c r="H87" s="2" t="str">
        <x:f>IF(D87=F87,"",IF(D87&gt;F87,C87,E87))</x:f>
        <x:v>16U05 - SP Grizzlies - Alfonso</x:v>
      </x:c>
      <x:c r="I87" s="2" t="str">
        <x:f>IF(D87=F87,"",IF(D87&lt;F87,C87,E87))</x:f>
        <x:v>16U WC Chargers</x:v>
      </x:c>
      <x:c r="J87" s="2" t="n">
        <x:f>IF(D87=F87,1,0)</x:f>
        <x:v>0</x:v>
      </x:c>
    </x:row>
    <x:row r="88" ht="23" customHeight="1">
      <x:c r="A88" s="8" t="str">
        <x:v>16U</x:v>
      </x:c>
      <x:c r="B88" s="25" t="d">
        <x:v>2026-09-16T12:00:00.000Z</x:v>
      </x:c>
      <x:c r="C88" s="8" t="str">
        <x:v>16U Roswell Cannon Ballers</x:v>
      </x:c>
      <x:c r="D88" s="21" t="n">
        <x:v>26</x:v>
      </x:c>
      <x:c r="E88" s="8" t="str">
        <x:v>16U WC Broncos</x:v>
      </x:c>
      <x:c r="F88" s="21" t="n">
        <x:v>1</x:v>
      </x:c>
      <x:c r="G88" s="8" t="str">
        <x:v>FINAL</x:v>
      </x:c>
      <x:c r="H88" s="8" t="str">
        <x:f>IF(D88=F88,"",IF(D88&gt;F88,C88,E88))</x:f>
        <x:v>16U Roswell Cannon Ballers</x:v>
      </x:c>
      <x:c r="I88" s="8" t="str">
        <x:f>IF(D88=F88,"",IF(D88&lt;F88,C88,E88))</x:f>
        <x:v>16U WC Broncos</x:v>
      </x:c>
      <x:c r="J88" s="8" t="n">
        <x:f>IF(D88=F88,1,0)</x:f>
        <x:v>0</x:v>
      </x:c>
    </x:row>
    <x:row r="89" ht="23" customHeight="1">
      <x:c r="A89" s="2" t="str">
        <x:v>14U</x:v>
      </x:c>
      <x:c r="B89" s="26" t="d">
        <x:v>2026-09-16T12:00:00.000Z</x:v>
      </x:c>
      <x:c r="C89" s="2" t="str">
        <x:v>14u - Eastside Wooly Mammoths</x:v>
      </x:c>
      <x:c r="D89" s="23" t="n">
        <x:v>1</x:v>
      </x:c>
      <x:c r="E89" s="2" t="str">
        <x:v>14u - Smyrna Powell Bailey</x:v>
      </x:c>
      <x:c r="F89" s="23" t="n">
        <x:v>6</x:v>
      </x:c>
      <x:c r="G89" s="2" t="str">
        <x:v>FINAL</x:v>
      </x:c>
      <x:c r="H89" s="2" t="str">
        <x:f>IF(D89=F89,"",IF(D89&gt;F89,C89,E89))</x:f>
        <x:v>14u - Smyrna Powell Bailey</x:v>
      </x:c>
      <x:c r="I89" s="2" t="str">
        <x:f>IF(D89=F89,"",IF(D89&lt;F89,C89,E89))</x:f>
        <x:v>14u - Eastside Wooly Mammoths</x:v>
      </x:c>
      <x:c r="J89" s="2" t="n">
        <x:f>IF(D89=F89,1,0)</x:f>
        <x:v>0</x:v>
      </x:c>
    </x:row>
    <x:row r="90" ht="23" customHeight="1">
      <x:c r="A90" s="8" t="str">
        <x:v>16U</x:v>
      </x:c>
      <x:c r="B90" s="25" t="d">
        <x:v>2026-09-16T12:00:00.000Z</x:v>
      </x:c>
      <x:c r="C90" s="8" t="str">
        <x:v>16U Clarkdale Eagles</x:v>
      </x:c>
      <x:c r="D90" s="21" t="n">
        <x:v>2</x:v>
      </x:c>
      <x:c r="E90" s="8" t="str">
        <x:v>16u - Smyrna Lively</x:v>
      </x:c>
      <x:c r="F90" s="21" t="n">
        <x:v>5</x:v>
      </x:c>
      <x:c r="G90" s="8" t="str">
        <x:v>FINAL</x:v>
      </x:c>
      <x:c r="H90" s="8" t="str">
        <x:f>IF(D90=F90,"",IF(D90&gt;F90,C90,E90))</x:f>
        <x:v>16u - Smyrna Lively</x:v>
      </x:c>
      <x:c r="I90" s="8" t="str">
        <x:f>IF(D90=F90,"",IF(D90&lt;F90,C90,E90))</x:f>
        <x:v>16U Clarkdale Eagles</x:v>
      </x:c>
      <x:c r="J90" s="8" t="n">
        <x:f>IF(D90=F90,1,0)</x:f>
        <x:v>0</x:v>
      </x:c>
    </x:row>
    <x:row r="91" ht="23" customHeight="1">
      <x:c r="A91" s="2" t="str">
        <x:v>14U</x:v>
      </x:c>
      <x:c r="B91" s="26" t="d">
        <x:v>2026-09-16T12:00:00.000Z</x:v>
      </x:c>
      <x:c r="C91" s="2" t="str">
        <x:v>14U05 - SP Crushers - Gutierrez</x:v>
      </x:c>
      <x:c r="D91" s="23" t="n">
        <x:v>9</x:v>
      </x:c>
      <x:c r="E91" s="2" t="str">
        <x:v>14U - Eastside Bananas</x:v>
      </x:c>
      <x:c r="F91" s="23" t="n">
        <x:v>3</x:v>
      </x:c>
      <x:c r="G91" s="2" t="str">
        <x:v>FINAL</x:v>
      </x:c>
      <x:c r="H91" s="2" t="str">
        <x:f>IF(D91=F91,"",IF(D91&gt;F91,C91,E91))</x:f>
        <x:v>14U05 - SP Crushers - Gutierrez</x:v>
      </x:c>
      <x:c r="I91" s="2" t="str">
        <x:f>IF(D91=F91,"",IF(D91&lt;F91,C91,E91))</x:f>
        <x:v>14U - Eastside Bananas</x:v>
      </x:c>
      <x:c r="J91" s="2" t="n">
        <x:f>IF(D91=F91,1,0)</x:f>
        <x:v>0</x:v>
      </x:c>
    </x:row>
    <x:row r="92" ht="23" customHeight="1">
      <x:c r="A92" s="8" t="str">
        <x:v>16U</x:v>
      </x:c>
      <x:c r="B92" s="25" t="d">
        <x:v>2026-09-16T12:00:00.000Z</x:v>
      </x:c>
      <x:c r="C92" s="8" t="str">
        <x:v>16U- Eastside Party Animals</x:v>
      </x:c>
      <x:c r="D92" s="21" t="n">
        <x:v>7</x:v>
      </x:c>
      <x:c r="E92" s="8" t="str">
        <x:v>16U- Eastside Woolly Mammoths</x:v>
      </x:c>
      <x:c r="F92" s="21" t="n">
        <x:v>2</x:v>
      </x:c>
      <x:c r="G92" s="8" t="str">
        <x:v>FINAL</x:v>
      </x:c>
      <x:c r="H92" s="8" t="str">
        <x:f>IF(D92=F92,"",IF(D92&gt;F92,C92,E92))</x:f>
        <x:v>16U- Eastside Party Animals</x:v>
      </x:c>
      <x:c r="I92" s="8" t="str">
        <x:f>IF(D92=F92,"",IF(D92&lt;F92,C92,E92))</x:f>
        <x:v>16U- Eastside Woolly Mammoths</x:v>
      </x:c>
      <x:c r="J92" s="8" t="n">
        <x:f>IF(D92=F92,1,0)</x:f>
        <x:v>0</x:v>
      </x:c>
    </x:row>
    <x:row r="93" ht="23" customHeight="1">
      <x:c r="A93" s="2" t="str">
        <x:v>14U</x:v>
      </x:c>
      <x:c r="B93" s="26" t="d">
        <x:v>2026-09-16T12:00:00.000Z</x:v>
      </x:c>
      <x:c r="C93" s="2" t="str">
        <x:v>14U08 - SP Wild Things - Patterson</x:v>
      </x:c>
      <x:c r="D93" s="23" t="n">
        <x:v>7</x:v>
      </x:c>
      <x:c r="E93" s="2" t="str">
        <x:v>14U01 - SP Thunderbolts - Thomas</x:v>
      </x:c>
      <x:c r="F93" s="23" t="n">
        <x:v>7</x:v>
      </x:c>
      <x:c r="G93" s="2" t="str">
        <x:v>FINAL</x:v>
      </x:c>
      <x:c r="H93" s="2" t="str">
        <x:f>IF(D93=F93,"",IF(D93&gt;F93,C93,E93))</x:f>
      </x:c>
      <x:c r="I93" s="2" t="str">
        <x:f>IF(D93=F93,"",IF(D93&lt;F93,C93,E93))</x:f>
      </x:c>
      <x:c r="J93" s="2" t="n">
        <x:f>IF(D93=F93,1,0)</x:f>
        <x:v>1</x:v>
      </x:c>
    </x:row>
    <x:row r="94" ht="23" customHeight="1">
      <x:c r="A94" s="8" t="str">
        <x:v>14U</x:v>
      </x:c>
      <x:c r="B94" s="25" t="d">
        <x:v>2026-09-16T12:00:00.000Z</x:v>
      </x:c>
      <x:c r="C94" s="8" t="str">
        <x:v>14U Roswell Cannon Ballers</x:v>
      </x:c>
      <x:c r="D94" s="21" t="n">
        <x:v>3</x:v>
      </x:c>
      <x:c r="E94" s="8" t="str">
        <x:v>14U02 - SP Slammers - Rosecrans</x:v>
      </x:c>
      <x:c r="F94" s="21" t="n">
        <x:v>17</x:v>
      </x:c>
      <x:c r="G94" s="8" t="str">
        <x:v>FINAL</x:v>
      </x:c>
      <x:c r="H94" s="8" t="str">
        <x:f>IF(D94=F94,"",IF(D94&gt;F94,C94,E94))</x:f>
        <x:v>14U02 - SP Slammers - Rosecrans</x:v>
      </x:c>
      <x:c r="I94" s="8" t="str">
        <x:f>IF(D94=F94,"",IF(D94&lt;F94,C94,E94))</x:f>
        <x:v>14U Roswell Cannon Ballers</x:v>
      </x:c>
      <x:c r="J94" s="8" t="n">
        <x:f>IF(D94=F94,1,0)</x:f>
        <x:v>0</x:v>
      </x:c>
    </x:row>
    <x:row r="95" ht="23" customHeight="1">
      <x:c r="A95" s="2" t="str">
        <x:v>14U</x:v>
      </x:c>
      <x:c r="B95" s="26" t="d">
        <x:v>2026-09-16T12:00:00.000Z</x:v>
      </x:c>
      <x:c r="C95" s="2" t="str">
        <x:v>14U Hobgood Fireflies</x:v>
      </x:c>
      <x:c r="D95" s="23" t="n">
        <x:v>0</x:v>
      </x:c>
      <x:c r="E95" s="2" t="str">
        <x:v>14U04 - SP Grizzlies</x:v>
      </x:c>
      <x:c r="F95" s="23" t="n">
        <x:v>16</x:v>
      </x:c>
      <x:c r="G95" s="2" t="str">
        <x:v>FINAL</x:v>
      </x:c>
      <x:c r="H95" s="2" t="str">
        <x:f>IF(D95=F95,"",IF(D95&gt;F95,C95,E95))</x:f>
        <x:v>14U04 - SP Grizzlies</x:v>
      </x:c>
      <x:c r="I95" s="2" t="str">
        <x:f>IF(D95=F95,"",IF(D95&lt;F95,C95,E95))</x:f>
        <x:v>14U Hobgood Fireflies</x:v>
      </x:c>
      <x:c r="J95" s="2" t="n">
        <x:f>IF(D95=F95,1,0)</x:f>
        <x:v>0</x:v>
      </x:c>
    </x:row>
    <x:row r="96" ht="23" customHeight="1">
      <x:c r="A96" s="8" t="str">
        <x:v>14U</x:v>
      </x:c>
      <x:c r="B96" s="25" t="d">
        <x:v>2026-09-16T12:00:00.000Z</x:v>
      </x:c>
      <x:c r="C96" s="8" t="str">
        <x:v>14U WC Bills</x:v>
      </x:c>
      <x:c r="D96" s="21" t="n">
        <x:v>6</x:v>
      </x:c>
      <x:c r="E96" s="8" t="str">
        <x:v>14U06 - SP Titans - Lopez</x:v>
      </x:c>
      <x:c r="F96" s="21" t="n">
        <x:v>1</x:v>
      </x:c>
      <x:c r="G96" s="8" t="str">
        <x:v>FINAL</x:v>
      </x:c>
      <x:c r="H96" s="8" t="str">
        <x:f>IF(D96=F96,"",IF(D96&gt;F96,C96,E96))</x:f>
        <x:v>14U WC Bills</x:v>
      </x:c>
      <x:c r="I96" s="8" t="str">
        <x:f>IF(D96=F96,"",IF(D96&lt;F96,C96,E96))</x:f>
        <x:v>14U06 - SP Titans - Lopez</x:v>
      </x:c>
      <x:c r="J96" s="8" t="n">
        <x:f>IF(D96=F96,1,0)</x:f>
        <x:v>0</x:v>
      </x:c>
    </x:row>
    <x:row r="97" ht="23" customHeight="1">
      <x:c r="A97" s="2" t="str">
        <x:v>16U</x:v>
      </x:c>
      <x:c r="B97" s="26" t="d">
        <x:v>2026-09-16T12:00:00.000Z</x:v>
      </x:c>
      <x:c r="C97" s="2" t="str">
        <x:v>16U- Eastside Flamingos</x:v>
      </x:c>
      <x:c r="D97" s="23" t="n">
        <x:v>5</x:v>
      </x:c>
      <x:c r="E97" s="2" t="str">
        <x:v>16U04 - SP Bird Dawgs - Bonfini</x:v>
      </x:c>
      <x:c r="F97" s="23" t="n">
        <x:v>16</x:v>
      </x:c>
      <x:c r="G97" s="2" t="str">
        <x:v>FINAL</x:v>
      </x:c>
      <x:c r="H97" s="2" t="str">
        <x:f>IF(D97=F97,"",IF(D97&gt;F97,C97,E97))</x:f>
        <x:v>16U04 - SP Bird Dawgs - Bonfini</x:v>
      </x:c>
      <x:c r="I97" s="2" t="str">
        <x:f>IF(D97=F97,"",IF(D97&lt;F97,C97,E97))</x:f>
        <x:v>16U- Eastside Flamingos</x:v>
      </x:c>
      <x:c r="J97" s="2" t="n">
        <x:f>IF(D97=F97,1,0)</x:f>
        <x:v>0</x:v>
      </x:c>
    </x:row>
    <x:row r="98" ht="23" customHeight="1">
      <x:c r="A98" s="8" t="str">
        <x:v>16U</x:v>
      </x:c>
      <x:c r="B98" s="25" t="d">
        <x:v>2026-09-16T12:00:00.000Z</x:v>
      </x:c>
      <x:c r="C98" s="8" t="str">
        <x:v>16U Ocee Black</x:v>
      </x:c>
      <x:c r="D98" s="21" t="n">
        <x:v>5</x:v>
      </x:c>
      <x:c r="E98" s="8" t="str">
        <x:v>16U06 - SP Titans - Bell</x:v>
      </x:c>
      <x:c r="F98" s="21" t="n">
        <x:v>10</x:v>
      </x:c>
      <x:c r="G98" s="8" t="str">
        <x:v>FINAL</x:v>
      </x:c>
      <x:c r="H98" s="8" t="str">
        <x:f>IF(D98=F98,"",IF(D98&gt;F98,C98,E98))</x:f>
        <x:v>16U06 - SP Titans - Bell</x:v>
      </x:c>
      <x:c r="I98" s="8" t="str">
        <x:f>IF(D98=F98,"",IF(D98&lt;F98,C98,E98))</x:f>
        <x:v>16U Ocee Black</x:v>
      </x:c>
      <x:c r="J98" s="8" t="n">
        <x:f>IF(D98=F98,1,0)</x:f>
        <x:v>0</x:v>
      </x:c>
    </x:row>
    <x:row r="99" ht="23" customHeight="1">
      <x:c r="A99" s="2" t="str">
        <x:v>14U</x:v>
      </x:c>
      <x:c r="B99" s="26" t="d">
        <x:v>2026-09-17T12:00:00.000Z</x:v>
      </x:c>
      <x:c r="C99" s="2" t="str">
        <x:v>14U WC Lions</x:v>
      </x:c>
      <x:c r="D99" s="23" t="n">
        <x:v>14</x:v>
      </x:c>
      <x:c r="E99" s="2" t="str">
        <x:v>14U Acworth Orange</x:v>
      </x:c>
      <x:c r="F99" s="23" t="n">
        <x:v>3</x:v>
      </x:c>
      <x:c r="G99" s="2" t="str">
        <x:v>FINAL</x:v>
      </x:c>
      <x:c r="H99" s="2" t="str">
        <x:f>IF(D99=F99,"",IF(D99&gt;F99,C99,E99))</x:f>
        <x:v>14U WC Lions</x:v>
      </x:c>
      <x:c r="I99" s="2" t="str">
        <x:f>IF(D99=F99,"",IF(D99&lt;F99,C99,E99))</x:f>
        <x:v>14U Acworth Orange</x:v>
      </x:c>
      <x:c r="J99" s="2" t="n">
        <x:f>IF(D99=F99,1,0)</x:f>
        <x:v>0</x:v>
      </x:c>
    </x:row>
    <x:row r="100" ht="23" customHeight="1">
      <x:c r="A100" s="8" t="str">
        <x:v>18U</x:v>
      </x:c>
      <x:c r="B100" s="25" t="d">
        <x:v>2026-09-28T12:00:00.000Z</x:v>
      </x:c>
      <x:c r="C100" s="8" t="str">
        <x:v>18U Hobgood Trash Pandas</x:v>
      </x:c>
      <x:c r="D100" s="21" t="n">
        <x:v>3</x:v>
      </x:c>
      <x:c r="E100" s="8" t="str">
        <x:v>18U Hopewell Tigers</x:v>
      </x:c>
      <x:c r="F100" s="21" t="n">
        <x:v>0</x:v>
      </x:c>
      <x:c r="G100" s="8" t="str">
        <x:v>FINAL</x:v>
      </x:c>
      <x:c r="H100" s="8" t="str">
        <x:f>IF(D100=F100,"",IF(D100&gt;F100,C100,E100))</x:f>
        <x:v>18U Hobgood Trash Pandas</x:v>
      </x:c>
      <x:c r="I100" s="8" t="str">
        <x:f>IF(D100=F100,"",IF(D100&lt;F100,C100,E100))</x:f>
        <x:v>18U Hopewell Tigers</x:v>
      </x:c>
      <x:c r="J100" s="8" t="n">
        <x:f>IF(D100=F100,1,0)</x:f>
        <x:v>0</x:v>
      </x:c>
    </x:row>
    <x:row r="101" ht="23" customHeight="1">
      <x:c r="A101" s="2" t="str">
        <x:v>16U</x:v>
      </x:c>
      <x:c r="B101" s="26" t="d">
        <x:v>2026-09-17T12:00:00.000Z</x:v>
      </x:c>
      <x:c r="C101" s="2" t="str">
        <x:v>Ocee Orange 16u</x:v>
      </x:c>
      <x:c r="D101" s="23" t="n">
        <x:v>1</x:v>
      </x:c>
      <x:c r="E101" s="2" t="str">
        <x:v>16U Hopewell Bulldogs</x:v>
      </x:c>
      <x:c r="F101" s="23" t="n">
        <x:v>6</x:v>
      </x:c>
      <x:c r="G101" s="2" t="str">
        <x:v>FINAL</x:v>
      </x:c>
      <x:c r="H101" s="2" t="str">
        <x:f>IF(D101=F101,"",IF(D101&gt;F101,C101,E101))</x:f>
        <x:v>16U Hopewell Bulldogs</x:v>
      </x:c>
      <x:c r="I101" s="2" t="str">
        <x:f>IF(D101=F101,"",IF(D101&lt;F101,C101,E101))</x:f>
        <x:v>Ocee Orange 16u</x:v>
      </x:c>
      <x:c r="J101" s="2" t="n">
        <x:f>IF(D101=F101,1,0)</x:f>
        <x:v>0</x:v>
      </x:c>
    </x:row>
    <x:row r="102" ht="23" customHeight="1">
      <x:c r="A102" s="8" t="str">
        <x:v>14U</x:v>
      </x:c>
      <x:c r="B102" s="25" t="d">
        <x:v>2026-09-17T12:00:00.000Z</x:v>
      </x:c>
      <x:c r="C102" s="8" t="str">
        <x:v>14U Hopewell Rebels</x:v>
      </x:c>
      <x:c r="D102" s="21" t="n">
        <x:v>10</x:v>
      </x:c>
      <x:c r="E102" s="8" t="str">
        <x:v>14U Hopewell Bulldogs</x:v>
      </x:c>
      <x:c r="F102" s="21" t="n">
        <x:v>11</x:v>
      </x:c>
      <x:c r="G102" s="8" t="str">
        <x:v>FINAL</x:v>
      </x:c>
      <x:c r="H102" s="8" t="str">
        <x:f>IF(D102=F102,"",IF(D102&gt;F102,C102,E102))</x:f>
        <x:v>14U Hopewell Bulldogs</x:v>
      </x:c>
      <x:c r="I102" s="8" t="str">
        <x:f>IF(D102=F102,"",IF(D102&lt;F102,C102,E102))</x:f>
        <x:v>14U Hopewell Rebels</x:v>
      </x:c>
      <x:c r="J102" s="8" t="n">
        <x:f>IF(D102=F102,1,0)</x:f>
        <x:v>0</x:v>
      </x:c>
    </x:row>
    <x:row r="103" ht="23" customHeight="1">
      <x:c r="A103" s="2" t="str">
        <x:v>16U</x:v>
      </x:c>
      <x:c r="B103" s="26" t="d">
        <x:v>2026-09-17T12:00:00.000Z</x:v>
      </x:c>
      <x:c r="C103" s="2" t="str">
        <x:v>16U WC Lions</x:v>
      </x:c>
      <x:c r="D103" s="23" t="n">
        <x:v>2</x:v>
      </x:c>
      <x:c r="E103" s="2" t="str">
        <x:v>16U01 - SP Thunderbolts - Henson</x:v>
      </x:c>
      <x:c r="F103" s="23" t="n">
        <x:v>17</x:v>
      </x:c>
      <x:c r="G103" s="2" t="str">
        <x:v>FINAL</x:v>
      </x:c>
      <x:c r="H103" s="2" t="str">
        <x:f>IF(D103=F103,"",IF(D103&gt;F103,C103,E103))</x:f>
        <x:v>16U01 - SP Thunderbolts - Henson</x:v>
      </x:c>
      <x:c r="I103" s="2" t="str">
        <x:f>IF(D103=F103,"",IF(D103&lt;F103,C103,E103))</x:f>
        <x:v>16U WC Lions</x:v>
      </x:c>
      <x:c r="J103" s="2" t="n">
        <x:f>IF(D103=F103,1,0)</x:f>
        <x:v>0</x:v>
      </x:c>
    </x:row>
    <x:row r="104" ht="23" customHeight="1">
      <x:c r="A104" s="8" t="str">
        <x:v>16U</x:v>
      </x:c>
      <x:c r="B104" s="25" t="d">
        <x:v>2026-09-17T12:00:00.000Z</x:v>
      </x:c>
      <x:c r="C104" s="8" t="str">
        <x:v>16U WC Chiefs</x:v>
      </x:c>
      <x:c r="D104" s="21" t="n">
        <x:v>5</x:v>
      </x:c>
      <x:c r="E104" s="8" t="str">
        <x:v>16U02 - SP Wild Things - Dennington</x:v>
      </x:c>
      <x:c r="F104" s="21" t="n">
        <x:v>10</x:v>
      </x:c>
      <x:c r="G104" s="8" t="str">
        <x:v>FINAL</x:v>
      </x:c>
      <x:c r="H104" s="8" t="str">
        <x:f>IF(D104=F104,"",IF(D104&gt;F104,C104,E104))</x:f>
        <x:v>16U02 - SP Wild Things - Dennington</x:v>
      </x:c>
      <x:c r="I104" s="8" t="str">
        <x:f>IF(D104=F104,"",IF(D104&lt;F104,C104,E104))</x:f>
        <x:v>16U WC Chiefs</x:v>
      </x:c>
      <x:c r="J104" s="8" t="n">
        <x:f>IF(D104=F104,1,0)</x:f>
        <x:v>0</x:v>
      </x:c>
    </x:row>
    <x:row r="105" ht="23" customHeight="1">
      <x:c r="A105" s="2" t="str">
        <x:v>14U</x:v>
      </x:c>
      <x:c r="B105" s="26" t="d">
        <x:v>2026-09-17T12:00:00.000Z</x:v>
      </x:c>
      <x:c r="C105" s="2" t="str">
        <x:v>14U - Eastside Pickles</x:v>
      </x:c>
      <x:c r="D105" s="23" t="n">
        <x:v>7</x:v>
      </x:c>
      <x:c r="E105" s="2" t="str">
        <x:v>14U Hobgood Emperors</x:v>
      </x:c>
      <x:c r="F105" s="23" t="n">
        <x:v>8</x:v>
      </x:c>
      <x:c r="G105" s="2" t="str">
        <x:v>FINAL</x:v>
      </x:c>
      <x:c r="H105" s="2" t="str">
        <x:f>IF(D105=F105,"",IF(D105&gt;F105,C105,E105))</x:f>
        <x:v>14U Hobgood Emperors</x:v>
      </x:c>
      <x:c r="I105" s="2" t="str">
        <x:f>IF(D105=F105,"",IF(D105&lt;F105,C105,E105))</x:f>
        <x:v>14U - Eastside Pickles</x:v>
      </x:c>
      <x:c r="J105" s="2" t="n">
        <x:f>IF(D105=F105,1,0)</x:f>
        <x:v>0</x:v>
      </x:c>
    </x:row>
    <x:row r="106" ht="23" customHeight="1">
      <x:c r="A106" s="8" t="str">
        <x:v>18U</x:v>
      </x:c>
      <x:c r="B106" s="25" t="d">
        <x:v>2026-09-17T12:00:00.000Z</x:v>
      </x:c>
      <x:c r="C106" s="8" t="str">
        <x:v>18U01 - SP Slammers</x:v>
      </x:c>
      <x:c r="D106" s="21" t="n">
        <x:v>5</x:v>
      </x:c>
      <x:c r="E106" s="8" t="str">
        <x:v>18U Hobgood Trash Pandas</x:v>
      </x:c>
      <x:c r="F106" s="21" t="n">
        <x:v>4</x:v>
      </x:c>
      <x:c r="G106" s="8" t="str">
        <x:v>FINAL</x:v>
      </x:c>
      <x:c r="H106" s="8" t="str">
        <x:f>IF(D106=F106,"",IF(D106&gt;F106,C106,E106))</x:f>
        <x:v>18U01 - SP Slammers</x:v>
      </x:c>
      <x:c r="I106" s="8" t="str">
        <x:f>IF(D106=F106,"",IF(D106&lt;F106,C106,E106))</x:f>
        <x:v>18U Hobgood Trash Pandas</x:v>
      </x:c>
      <x:c r="J106" s="8" t="n">
        <x:f>IF(D106=F106,1,0)</x:f>
        <x:v>0</x:v>
      </x:c>
    </x:row>
    <x:row r="107" ht="23" customHeight="1">
      <x:c r="A107" s="2" t="str">
        <x:v>14U</x:v>
      </x:c>
      <x:c r="B107" s="26" t="d">
        <x:v>2026-09-17T12:00:00.000Z</x:v>
      </x:c>
      <x:c r="C107" s="2" t="str">
        <x:v>14U05 - SP Crushers - Gutierrez</x:v>
      </x:c>
      <x:c r="D107" s="23" t="n">
        <x:v>12</x:v>
      </x:c>
      <x:c r="E107" s="2" t="str">
        <x:v>14U - EM Royals</x:v>
      </x:c>
      <x:c r="F107" s="23" t="n">
        <x:v>4</x:v>
      </x:c>
      <x:c r="G107" s="2" t="str">
        <x:v>FINAL</x:v>
      </x:c>
      <x:c r="H107" s="2" t="str">
        <x:f>IF(D107=F107,"",IF(D107&gt;F107,C107,E107))</x:f>
        <x:v>14U05 - SP Crushers - Gutierrez</x:v>
      </x:c>
      <x:c r="I107" s="2" t="str">
        <x:f>IF(D107=F107,"",IF(D107&lt;F107,C107,E107))</x:f>
        <x:v>14U - EM Royals</x:v>
      </x:c>
      <x:c r="J107" s="2" t="n">
        <x:f>IF(D107=F107,1,0)</x:f>
        <x:v>0</x:v>
      </x:c>
    </x:row>
    <x:row r="108" ht="23" customHeight="1">
      <x:c r="A108" s="8" t="str">
        <x:v>14U</x:v>
      </x:c>
      <x:c r="B108" s="25" t="d">
        <x:v>2026-09-28T12:00:00.000Z</x:v>
      </x:c>
      <x:c r="C108" s="8" t="str">
        <x:v>14U WC Seahawks</x:v>
      </x:c>
      <x:c r="D108" s="21" t="n">
        <x:v>14</x:v>
      </x:c>
      <x:c r="E108" s="8" t="str">
        <x:v>14U WC Bills</x:v>
      </x:c>
      <x:c r="F108" s="21" t="n">
        <x:v>6</x:v>
      </x:c>
      <x:c r="G108" s="8" t="str">
        <x:v>FINAL</x:v>
      </x:c>
      <x:c r="H108" s="8" t="str">
        <x:f>IF(D108=F108,"",IF(D108&gt;F108,C108,E108))</x:f>
        <x:v>14U WC Seahawks</x:v>
      </x:c>
      <x:c r="I108" s="8" t="str">
        <x:f>IF(D108=F108,"",IF(D108&lt;F108,C108,E108))</x:f>
        <x:v>14U WC Bills</x:v>
      </x:c>
      <x:c r="J108" s="8" t="n">
        <x:f>IF(D108=F108,1,0)</x:f>
        <x:v>0</x:v>
      </x:c>
    </x:row>
    <x:row r="109" ht="23" customHeight="1">
      <x:c r="A109" s="2" t="str">
        <x:v>14U</x:v>
      </x:c>
      <x:c r="B109" s="26" t="d">
        <x:v>2026-09-28T12:00:00.000Z</x:v>
      </x:c>
      <x:c r="C109" s="2" t="str">
        <x:v>14U WC Falcons</x:v>
      </x:c>
      <x:c r="D109" s="23" t="n">
        <x:v>7</x:v>
      </x:c>
      <x:c r="E109" s="2" t="str">
        <x:v>14U WC Chargers</x:v>
      </x:c>
      <x:c r="F109" s="23" t="n">
        <x:v>12</x:v>
      </x:c>
      <x:c r="G109" s="2" t="str">
        <x:v>FINAL</x:v>
      </x:c>
      <x:c r="H109" s="2" t="str">
        <x:f>IF(D109=F109,"",IF(D109&gt;F109,C109,E109))</x:f>
        <x:v>14U WC Chargers</x:v>
      </x:c>
      <x:c r="I109" s="2" t="str">
        <x:f>IF(D109=F109,"",IF(D109&lt;F109,C109,E109))</x:f>
        <x:v>14U WC Falcons</x:v>
      </x:c>
      <x:c r="J109" s="2" t="n">
        <x:f>IF(D109=F109,1,0)</x:f>
        <x:v>0</x:v>
      </x:c>
    </x:row>
    <x:row r="110" ht="23" customHeight="1">
      <x:c r="A110" s="8" t="str">
        <x:v>16U</x:v>
      </x:c>
      <x:c r="B110" s="25" t="d">
        <x:v>2026-09-28T12:00:00.000Z</x:v>
      </x:c>
      <x:c r="C110" s="8" t="str">
        <x:v>16U WC Chiefs</x:v>
      </x:c>
      <x:c r="D110" s="21" t="n">
        <x:v>18</x:v>
      </x:c>
      <x:c r="E110" s="8" t="str">
        <x:v>16U WC Chargers</x:v>
      </x:c>
      <x:c r="F110" s="21" t="n">
        <x:v>10</x:v>
      </x:c>
      <x:c r="G110" s="8" t="str">
        <x:v>FINAL</x:v>
      </x:c>
      <x:c r="H110" s="8" t="str">
        <x:f>IF(D110=F110,"",IF(D110&gt;F110,C110,E110))</x:f>
        <x:v>16U WC Chiefs</x:v>
      </x:c>
      <x:c r="I110" s="8" t="str">
        <x:f>IF(D110=F110,"",IF(D110&lt;F110,C110,E110))</x:f>
        <x:v>16U WC Chargers</x:v>
      </x:c>
      <x:c r="J110" s="8" t="n">
        <x:f>IF(D110=F110,1,0)</x:f>
        <x:v>0</x:v>
      </x:c>
    </x:row>
    <x:row r="111" ht="23" customHeight="1">
      <x:c r="A111" s="2" t="str">
        <x:v>16U</x:v>
      </x:c>
      <x:c r="B111" s="26" t="d">
        <x:v>2026-09-28T12:00:00.000Z</x:v>
      </x:c>
      <x:c r="C111" s="2" t="str">
        <x:v>16U WC Lions</x:v>
      </x:c>
      <x:c r="D111" s="23" t="n">
        <x:v>17</x:v>
      </x:c>
      <x:c r="E111" s="2" t="str">
        <x:v>16U WC Falcons</x:v>
      </x:c>
      <x:c r="F111" s="23" t="n">
        <x:v>9</x:v>
      </x:c>
      <x:c r="G111" s="2" t="str">
        <x:v>FINAL</x:v>
      </x:c>
      <x:c r="H111" s="2" t="str">
        <x:f>IF(D111=F111,"",IF(D111&gt;F111,C111,E111))</x:f>
        <x:v>16U WC Lions</x:v>
      </x:c>
      <x:c r="I111" s="2" t="str">
        <x:f>IF(D111=F111,"",IF(D111&lt;F111,C111,E111))</x:f>
        <x:v>16U WC Falcons</x:v>
      </x:c>
      <x:c r="J111" s="2" t="n">
        <x:f>IF(D111=F111,1,0)</x:f>
        <x:v>0</x:v>
      </x:c>
    </x:row>
    <x:row r="112" ht="23" customHeight="1">
      <x:c r="A112" s="8" t="str">
        <x:v>14U</x:v>
      </x:c>
      <x:c r="B112" s="25" t="d">
        <x:v>2026-09-28T12:00:00.000Z</x:v>
      </x:c>
      <x:c r="C112" s="8" t="str">
        <x:v>14U02 - SP Slammers - Rosecrans</x:v>
      </x:c>
      <x:c r="D112" s="21" t="n">
        <x:v>19</x:v>
      </x:c>
      <x:c r="E112" s="8" t="str">
        <x:v>14U Hopewell Rebels</x:v>
      </x:c>
      <x:c r="F112" s="21" t="n">
        <x:v>4</x:v>
      </x:c>
      <x:c r="G112" s="8" t="str">
        <x:v>FINAL</x:v>
      </x:c>
      <x:c r="H112" s="8" t="str">
        <x:f>IF(D112=F112,"",IF(D112&gt;F112,C112,E112))</x:f>
        <x:v>14U02 - SP Slammers - Rosecrans</x:v>
      </x:c>
      <x:c r="I112" s="8" t="str">
        <x:f>IF(D112=F112,"",IF(D112&lt;F112,C112,E112))</x:f>
        <x:v>14U Hopewell Rebels</x:v>
      </x:c>
      <x:c r="J112" s="8" t="n">
        <x:f>IF(D112=F112,1,0)</x:f>
        <x:v>0</x:v>
      </x:c>
    </x:row>
    <x:row r="113" ht="23" customHeight="1">
      <x:c r="A113" s="2" t="str">
        <x:v>14U</x:v>
      </x:c>
      <x:c r="B113" s="26" t="d">
        <x:v>2026-09-28T12:00:00.000Z</x:v>
      </x:c>
      <x:c r="C113" s="2" t="str">
        <x:v>14u - Smyrna Dunbeck</x:v>
      </x:c>
      <x:c r="D113" s="23" t="n">
        <x:v>5</x:v>
      </x:c>
      <x:c r="E113" s="2" t="str">
        <x:v>14u - Smyrna Powers</x:v>
      </x:c>
      <x:c r="F113" s="23" t="n">
        <x:v>4</x:v>
      </x:c>
      <x:c r="G113" s="2" t="str">
        <x:v>FINAL</x:v>
      </x:c>
      <x:c r="H113" s="2" t="str">
        <x:f>IF(D113=F113,"",IF(D113&gt;F113,C113,E113))</x:f>
        <x:v>14u - Smyrna Dunbeck</x:v>
      </x:c>
      <x:c r="I113" s="2" t="str">
        <x:f>IF(D113=F113,"",IF(D113&lt;F113,C113,E113))</x:f>
        <x:v>14u - Smyrna Powers</x:v>
      </x:c>
      <x:c r="J113" s="2" t="n">
        <x:f>IF(D113=F113,1,0)</x:f>
        <x:v>0</x:v>
      </x:c>
    </x:row>
    <x:row r="114" ht="23" customHeight="1">
      <x:c r="A114" s="8" t="str">
        <x:v>14U</x:v>
      </x:c>
      <x:c r="B114" s="25" t="d">
        <x:v>2026-09-28T12:00:00.000Z</x:v>
      </x:c>
      <x:c r="C114" s="8" t="str">
        <x:v>14U - EM Cardinals</x:v>
      </x:c>
      <x:c r="D114" s="21" t="n">
        <x:v>4</x:v>
      </x:c>
      <x:c r="E114" s="8" t="str">
        <x:v>14u - Smyrna Morris</x:v>
      </x:c>
      <x:c r="F114" s="21" t="n">
        <x:v>10</x:v>
      </x:c>
      <x:c r="G114" s="8" t="str">
        <x:v>FINAL</x:v>
      </x:c>
      <x:c r="H114" s="8" t="str">
        <x:f>IF(D114=F114,"",IF(D114&gt;F114,C114,E114))</x:f>
        <x:v>14u - Smyrna Morris</x:v>
      </x:c>
      <x:c r="I114" s="8" t="str">
        <x:f>IF(D114=F114,"",IF(D114&lt;F114,C114,E114))</x:f>
        <x:v>14U - EM Cardinals</x:v>
      </x:c>
      <x:c r="J114" s="8" t="n">
        <x:f>IF(D114=F114,1,0)</x:f>
        <x:v>0</x:v>
      </x:c>
    </x:row>
    <x:row r="115" ht="23" customHeight="1">
      <x:c r="A115" s="2" t="str">
        <x:v>14U</x:v>
      </x:c>
      <x:c r="B115" s="26" t="d">
        <x:v>2026-09-28T12:00:00.000Z</x:v>
      </x:c>
      <x:c r="C115" s="2" t="str">
        <x:v>14U WC Lions</x:v>
      </x:c>
      <x:c r="D115" s="23" t="n">
        <x:v>22</x:v>
      </x:c>
      <x:c r="E115" s="2" t="str">
        <x:v>14u - Eastside Wooly Mammoths</x:v>
      </x:c>
      <x:c r="F115" s="23" t="n">
        <x:v>10</x:v>
      </x:c>
      <x:c r="G115" s="2" t="str">
        <x:v>FINAL</x:v>
      </x:c>
      <x:c r="H115" s="2" t="str">
        <x:f>IF(D115=F115,"",IF(D115&gt;F115,C115,E115))</x:f>
        <x:v>14U WC Lions</x:v>
      </x:c>
      <x:c r="I115" s="2" t="str">
        <x:f>IF(D115=F115,"",IF(D115&lt;F115,C115,E115))</x:f>
        <x:v>14u - Eastside Wooly Mammoths</x:v>
      </x:c>
      <x:c r="J115" s="2" t="n">
        <x:f>IF(D115=F115,1,0)</x:f>
        <x:v>0</x:v>
      </x:c>
    </x:row>
    <x:row r="116" ht="23" customHeight="1">
      <x:c r="A116" s="8" t="str">
        <x:v>14U</x:v>
      </x:c>
      <x:c r="B116" s="25" t="d">
        <x:v>2026-09-28T12:00:00.000Z</x:v>
      </x:c>
      <x:c r="C116" s="8" t="str">
        <x:v>14U01 - SP Thunderbolts - Thomas</x:v>
      </x:c>
      <x:c r="D116" s="21" t="n">
        <x:v>10</x:v>
      </x:c>
      <x:c r="E116" s="8" t="str">
        <x:v>14U - Eastside Coastal Chaos</x:v>
      </x:c>
      <x:c r="F116" s="21" t="n">
        <x:v>16</x:v>
      </x:c>
      <x:c r="G116" s="8" t="str">
        <x:v>FINAL</x:v>
      </x:c>
      <x:c r="H116" s="8" t="str">
        <x:f>IF(D116=F116,"",IF(D116&gt;F116,C116,E116))</x:f>
        <x:v>14U - Eastside Coastal Chaos</x:v>
      </x:c>
      <x:c r="I116" s="8" t="str">
        <x:f>IF(D116=F116,"",IF(D116&lt;F116,C116,E116))</x:f>
        <x:v>14U01 - SP Thunderbolts - Thomas</x:v>
      </x:c>
      <x:c r="J116" s="8" t="n">
        <x:f>IF(D116=F116,1,0)</x:f>
        <x:v>0</x:v>
      </x:c>
    </x:row>
    <x:row r="117" ht="23" customHeight="1">
      <x:c r="A117" s="2" t="str">
        <x:v>18U</x:v>
      </x:c>
      <x:c r="B117" s="26" t="d">
        <x:v>2026-09-28T12:00:00.000Z</x:v>
      </x:c>
      <x:c r="C117" s="2" t="str">
        <x:v>18U-Eastside Flamingos</x:v>
      </x:c>
      <x:c r="D117" s="23" t="n">
        <x:v>3</x:v>
      </x:c>
      <x:c r="E117" s="2" t="str">
        <x:v>18U01 - SP Slammers</x:v>
      </x:c>
      <x:c r="F117" s="23" t="n">
        <x:v>13</x:v>
      </x:c>
      <x:c r="G117" s="2" t="str">
        <x:v>FINAL</x:v>
      </x:c>
      <x:c r="H117" s="2" t="str">
        <x:f>IF(D117=F117,"",IF(D117&gt;F117,C117,E117))</x:f>
        <x:v>18U01 - SP Slammers</x:v>
      </x:c>
      <x:c r="I117" s="2" t="str">
        <x:f>IF(D117=F117,"",IF(D117&lt;F117,C117,E117))</x:f>
        <x:v>18U-Eastside Flamingos</x:v>
      </x:c>
      <x:c r="J117" s="2" t="n">
        <x:f>IF(D117=F117,1,0)</x:f>
        <x:v>0</x:v>
      </x:c>
    </x:row>
    <x:row r="118" ht="23" customHeight="1">
      <x:c r="A118" s="8" t="str">
        <x:v>16U</x:v>
      </x:c>
      <x:c r="B118" s="25" t="d">
        <x:v>2026-09-28T12:00:00.000Z</x:v>
      </x:c>
      <x:c r="C118" s="8" t="str">
        <x:v>16u - Smyrna Holden</x:v>
      </x:c>
      <x:c r="D118" s="21" t="n">
        <x:v>2</x:v>
      </x:c>
      <x:c r="E118" s="8" t="str">
        <x:v>16U Roswell Cannon Ballers</x:v>
      </x:c>
      <x:c r="F118" s="21" t="n">
        <x:v>8</x:v>
      </x:c>
      <x:c r="G118" s="8" t="str">
        <x:v>FINAL</x:v>
      </x:c>
      <x:c r="H118" s="8" t="str">
        <x:f>IF(D118=F118,"",IF(D118&gt;F118,C118,E118))</x:f>
        <x:v>16U Roswell Cannon Ballers</x:v>
      </x:c>
      <x:c r="I118" s="8" t="str">
        <x:f>IF(D118=F118,"",IF(D118&lt;F118,C118,E118))</x:f>
        <x:v>16u - Smyrna Holden</x:v>
      </x:c>
      <x:c r="J118" s="8" t="n">
        <x:f>IF(D118=F118,1,0)</x:f>
        <x:v>0</x:v>
      </x:c>
    </x:row>
    <x:row r="119" ht="23" customHeight="1">
      <x:c r="A119" s="2" t="str">
        <x:v>14U</x:v>
      </x:c>
      <x:c r="B119" s="26" t="d">
        <x:v>2026-09-29T12:00:00.000Z</x:v>
      </x:c>
      <x:c r="C119" s="2" t="str">
        <x:v>14U08 - SP Wild Things - Patterson</x:v>
      </x:c>
      <x:c r="D119" s="23" t="n">
        <x:v>18</x:v>
      </x:c>
      <x:c r="E119" s="2" t="str">
        <x:v>14U Acworth Navy</x:v>
      </x:c>
      <x:c r="F119" s="23" t="n">
        <x:v>11</x:v>
      </x:c>
      <x:c r="G119" s="2" t="str">
        <x:v>FINAL</x:v>
      </x:c>
      <x:c r="H119" s="2" t="str">
        <x:f>IF(D119=F119,"",IF(D119&gt;F119,C119,E119))</x:f>
        <x:v>14U08 - SP Wild Things - Patterson</x:v>
      </x:c>
      <x:c r="I119" s="2" t="str">
        <x:f>IF(D119=F119,"",IF(D119&lt;F119,C119,E119))</x:f>
        <x:v>14U Acworth Navy</x:v>
      </x:c>
      <x:c r="J119" s="2" t="n">
        <x:f>IF(D119=F119,1,0)</x:f>
        <x:v>0</x:v>
      </x:c>
    </x:row>
    <x:row r="120" ht="23" customHeight="1">
      <x:c r="A120" s="8" t="str">
        <x:v>16U</x:v>
      </x:c>
      <x:c r="B120" s="25" t="d">
        <x:v>2026-10-02T12:00:00.000Z</x:v>
      </x:c>
      <x:c r="C120" s="8" t="str">
        <x:v>16U05 - SP Grizzlies - Alfonso</x:v>
      </x:c>
      <x:c r="D120" s="21" t="n">
        <x:v>10</x:v>
      </x:c>
      <x:c r="E120" s="8" t="str">
        <x:v>16U Hopewell Tigers</x:v>
      </x:c>
      <x:c r="F120" s="21" t="n">
        <x:v>2</x:v>
      </x:c>
      <x:c r="G120" s="8" t="str">
        <x:v>FINAL</x:v>
      </x:c>
      <x:c r="H120" s="8" t="str">
        <x:f>IF(D120=F120,"",IF(D120&gt;F120,C120,E120))</x:f>
        <x:v>16U05 - SP Grizzlies - Alfonso</x:v>
      </x:c>
      <x:c r="I120" s="8" t="str">
        <x:f>IF(D120=F120,"",IF(D120&lt;F120,C120,E120))</x:f>
        <x:v>16U Hopewell Tigers</x:v>
      </x:c>
      <x:c r="J120" s="8" t="n">
        <x:f>IF(D120=F120,1,0)</x:f>
        <x:v>0</x:v>
      </x:c>
    </x:row>
    <x:row r="121" ht="23" customHeight="1">
      <x:c r="A121" s="2" t="str">
        <x:v>16U</x:v>
      </x:c>
      <x:c r="B121" s="26" t="d">
        <x:v>2026-09-29T12:00:00.000Z</x:v>
      </x:c>
      <x:c r="C121" s="2" t="str">
        <x:v>16U- Eastside Party Animals</x:v>
      </x:c>
      <x:c r="D121" s="23" t="n">
        <x:v>15</x:v>
      </x:c>
      <x:c r="E121" s="2" t="str">
        <x:v>16U Acworth Navy</x:v>
      </x:c>
      <x:c r="F121" s="23" t="n">
        <x:v>4</x:v>
      </x:c>
      <x:c r="G121" s="2" t="str">
        <x:v>FINAL</x:v>
      </x:c>
      <x:c r="H121" s="2" t="str">
        <x:f>IF(D121=F121,"",IF(D121&gt;F121,C121,E121))</x:f>
        <x:v>16U- Eastside Party Animals</x:v>
      </x:c>
      <x:c r="I121" s="2" t="str">
        <x:f>IF(D121=F121,"",IF(D121&lt;F121,C121,E121))</x:f>
        <x:v>16U Acworth Navy</x:v>
      </x:c>
      <x:c r="J121" s="2" t="n">
        <x:f>IF(D121=F121,1,0)</x:f>
        <x:v>0</x:v>
      </x:c>
    </x:row>
    <x:row r="122" ht="23" customHeight="1">
      <x:c r="A122" s="8" t="str">
        <x:v>18U</x:v>
      </x:c>
      <x:c r="B122" s="25" t="d">
        <x:v>2026-09-29T12:00:00.000Z</x:v>
      </x:c>
      <x:c r="C122" s="8" t="str">
        <x:v>17/18U AYBA Trash Pandas</x:v>
      </x:c>
      <x:c r="D122" s="21" t="n">
        <x:v>8</x:v>
      </x:c>
      <x:c r="E122" s="8" t="str">
        <x:v>18u Acworth White</x:v>
      </x:c>
      <x:c r="F122" s="21" t="n">
        <x:v>2</x:v>
      </x:c>
      <x:c r="G122" s="8" t="str">
        <x:v>FINAL</x:v>
      </x:c>
      <x:c r="H122" s="8" t="str">
        <x:f>IF(D122=F122,"",IF(D122&gt;F122,C122,E122))</x:f>
        <x:v>17/18U AYBA Trash Pandas</x:v>
      </x:c>
      <x:c r="I122" s="8" t="str">
        <x:f>IF(D122=F122,"",IF(D122&lt;F122,C122,E122))</x:f>
        <x:v>18u Acworth White</x:v>
      </x:c>
      <x:c r="J122" s="8" t="n">
        <x:f>IF(D122=F122,1,0)</x:f>
        <x:v>0</x:v>
      </x:c>
    </x:row>
    <x:row r="123" ht="23" customHeight="1">
      <x:c r="A123" s="2" t="str">
        <x:v>14U</x:v>
      </x:c>
      <x:c r="B123" s="26" t="d">
        <x:v>2026-09-29T12:00:00.000Z</x:v>
      </x:c>
      <x:c r="C123" s="2" t="str">
        <x:v>14U - EM Cardinals</x:v>
      </x:c>
      <x:c r="D123" s="23" t="n">
        <x:v>8</x:v>
      </x:c>
      <x:c r="E123" s="2" t="str">
        <x:v>14U Hobgood Aces</x:v>
      </x:c>
      <x:c r="F123" s="23" t="n">
        <x:v>7</x:v>
      </x:c>
      <x:c r="G123" s="2" t="str">
        <x:v>FINAL</x:v>
      </x:c>
      <x:c r="H123" s="2" t="str">
        <x:f>IF(D123=F123,"",IF(D123&gt;F123,C123,E123))</x:f>
        <x:v>14U - EM Cardinals</x:v>
      </x:c>
      <x:c r="I123" s="2" t="str">
        <x:f>IF(D123=F123,"",IF(D123&lt;F123,C123,E123))</x:f>
        <x:v>14U Hobgood Aces</x:v>
      </x:c>
      <x:c r="J123" s="2" t="n">
        <x:f>IF(D123=F123,1,0)</x:f>
        <x:v>0</x:v>
      </x:c>
    </x:row>
    <x:row r="124" ht="23" customHeight="1">
      <x:c r="A124" s="8" t="str">
        <x:v>16U</x:v>
      </x:c>
      <x:c r="B124" s="25" t="d">
        <x:v>2026-09-29T12:00:00.000Z</x:v>
      </x:c>
      <x:c r="C124" s="8" t="str">
        <x:v>16U Acworth Grey</x:v>
      </x:c>
      <x:c r="D124" s="21" t="n">
        <x:v>0</x:v>
      </x:c>
      <x:c r="E124" s="8" t="str">
        <x:v>16U Hobgood Trash Pandas</x:v>
      </x:c>
      <x:c r="F124" s="21" t="n">
        <x:v>16</x:v>
      </x:c>
      <x:c r="G124" s="8" t="str">
        <x:v>FINAL</x:v>
      </x:c>
      <x:c r="H124" s="8" t="str">
        <x:f>IF(D124=F124,"",IF(D124&gt;F124,C124,E124))</x:f>
        <x:v>16U Hobgood Trash Pandas</x:v>
      </x:c>
      <x:c r="I124" s="8" t="str">
        <x:f>IF(D124=F124,"",IF(D124&lt;F124,C124,E124))</x:f>
        <x:v>16U Acworth Grey</x:v>
      </x:c>
      <x:c r="J124" s="8" t="n">
        <x:f>IF(D124=F124,1,0)</x:f>
        <x:v>0</x:v>
      </x:c>
    </x:row>
    <x:row r="125" ht="23" customHeight="1">
      <x:c r="A125" s="2" t="str">
        <x:v>16U</x:v>
      </x:c>
      <x:c r="B125" s="26" t="d">
        <x:v>2026-09-29T12:00:00.000Z</x:v>
      </x:c>
      <x:c r="C125" s="2" t="str">
        <x:v>16U01 - SP Thunderbolts - Henson</x:v>
      </x:c>
      <x:c r="D125" s="23" t="n">
        <x:v>10</x:v>
      </x:c>
      <x:c r="E125" s="2" t="str">
        <x:v>16U Ocee Black</x:v>
      </x:c>
      <x:c r="F125" s="23" t="n">
        <x:v>1</x:v>
      </x:c>
      <x:c r="G125" s="2" t="str">
        <x:v>FINAL</x:v>
      </x:c>
      <x:c r="H125" s="2" t="str">
        <x:f>IF(D125=F125,"",IF(D125&gt;F125,C125,E125))</x:f>
        <x:v>16U01 - SP Thunderbolts - Henson</x:v>
      </x:c>
      <x:c r="I125" s="2" t="str">
        <x:f>IF(D125=F125,"",IF(D125&lt;F125,C125,E125))</x:f>
        <x:v>16U Ocee Black</x:v>
      </x:c>
      <x:c r="J125" s="2" t="n">
        <x:f>IF(D125=F125,1,0)</x:f>
        <x:v>0</x:v>
      </x:c>
    </x:row>
    <x:row r="126" ht="23" customHeight="1">
      <x:c r="A126" s="8" t="str">
        <x:v>14U</x:v>
      </x:c>
      <x:c r="B126" s="25" t="d">
        <x:v>2026-09-30T12:00:00.000Z</x:v>
      </x:c>
      <x:c r="C126" s="8" t="str">
        <x:v>14U - EM Royals</x:v>
      </x:c>
      <x:c r="D126" s="21" t="n">
        <x:v>0</x:v>
      </x:c>
      <x:c r="E126" s="8" t="str">
        <x:v>14U WC Bills</x:v>
      </x:c>
      <x:c r="F126" s="21" t="n">
        <x:v>10</x:v>
      </x:c>
      <x:c r="G126" s="8" t="str">
        <x:v>FINAL</x:v>
      </x:c>
      <x:c r="H126" s="8" t="str">
        <x:f>IF(D126=F126,"",IF(D126&gt;F126,C126,E126))</x:f>
        <x:v>14U WC Bills</x:v>
      </x:c>
      <x:c r="I126" s="8" t="str">
        <x:f>IF(D126=F126,"",IF(D126&lt;F126,C126,E126))</x:f>
        <x:v>14U - EM Royals</x:v>
      </x:c>
      <x:c r="J126" s="8" t="n">
        <x:f>IF(D126=F126,1,0)</x:f>
        <x:v>0</x:v>
      </x:c>
    </x:row>
    <x:row r="127" ht="23" customHeight="1">
      <x:c r="A127" s="2" t="str">
        <x:v>14U</x:v>
      </x:c>
      <x:c r="B127" s="26" t="d">
        <x:v>2026-09-30T12:00:00.000Z</x:v>
      </x:c>
      <x:c r="C127" s="2" t="str">
        <x:v>14U06 - SP Titans - Lopez</x:v>
      </x:c>
      <x:c r="D127" s="23" t="n">
        <x:v>18</x:v>
      </x:c>
      <x:c r="E127" s="2" t="str">
        <x:v>14U WC Falcons</x:v>
      </x:c>
      <x:c r="F127" s="23" t="n">
        <x:v>8</x:v>
      </x:c>
      <x:c r="G127" s="2" t="str">
        <x:v>FINAL</x:v>
      </x:c>
      <x:c r="H127" s="2" t="str">
        <x:f>IF(D127=F127,"",IF(D127&gt;F127,C127,E127))</x:f>
        <x:v>14U06 - SP Titans - Lopez</x:v>
      </x:c>
      <x:c r="I127" s="2" t="str">
        <x:f>IF(D127=F127,"",IF(D127&lt;F127,C127,E127))</x:f>
        <x:v>14U WC Falcons</x:v>
      </x:c>
      <x:c r="J127" s="2" t="n">
        <x:f>IF(D127=F127,1,0)</x:f>
        <x:v>0</x:v>
      </x:c>
    </x:row>
    <x:row r="128" ht="23" customHeight="1">
      <x:c r="A128" s="8" t="str">
        <x:v>14U</x:v>
      </x:c>
      <x:c r="B128" s="25" t="d">
        <x:v>2026-09-30T12:00:00.000Z</x:v>
      </x:c>
      <x:c r="C128" s="8" t="str">
        <x:v>14U04 - SP Grizzlies</x:v>
      </x:c>
      <x:c r="D128" s="21" t="n">
        <x:v>9</x:v>
      </x:c>
      <x:c r="E128" s="8" t="str">
        <x:v>14U WC Chargers</x:v>
      </x:c>
      <x:c r="F128" s="21" t="n">
        <x:v>11</x:v>
      </x:c>
      <x:c r="G128" s="8" t="str">
        <x:v>FINAL</x:v>
      </x:c>
      <x:c r="H128" s="8" t="str">
        <x:f>IF(D128=F128,"",IF(D128&gt;F128,C128,E128))</x:f>
        <x:v>14U WC Chargers</x:v>
      </x:c>
      <x:c r="I128" s="8" t="str">
        <x:f>IF(D128=F128,"",IF(D128&lt;F128,C128,E128))</x:f>
        <x:v>14U04 - SP Grizzlies</x:v>
      </x:c>
      <x:c r="J128" s="8" t="n">
        <x:f>IF(D128=F128,1,0)</x:f>
        <x:v>0</x:v>
      </x:c>
    </x:row>
    <x:row r="129" ht="23" customHeight="1">
      <x:c r="A129" s="2" t="str">
        <x:v>18U</x:v>
      </x:c>
      <x:c r="B129" s="26" t="d">
        <x:v>2026-09-30T12:00:00.000Z</x:v>
      </x:c>
      <x:c r="C129" s="2" t="str">
        <x:v>18U02 - SP Titans - Burtnett</x:v>
      </x:c>
      <x:c r="D129" s="23" t="n">
        <x:v>10</x:v>
      </x:c>
      <x:c r="E129" s="2" t="str">
        <x:v>18U WC Vikings</x:v>
      </x:c>
      <x:c r="F129" s="23" t="n">
        <x:v>2</x:v>
      </x:c>
      <x:c r="G129" s="2" t="str">
        <x:v>FINAL</x:v>
      </x:c>
      <x:c r="H129" s="2" t="str">
        <x:f>IF(D129=F129,"",IF(D129&gt;F129,C129,E129))</x:f>
        <x:v>18U02 - SP Titans - Burtnett</x:v>
      </x:c>
      <x:c r="I129" s="2" t="str">
        <x:f>IF(D129=F129,"",IF(D129&lt;F129,C129,E129))</x:f>
        <x:v>18U WC Vikings</x:v>
      </x:c>
      <x:c r="J129" s="2" t="n">
        <x:f>IF(D129=F129,1,0)</x:f>
        <x:v>0</x:v>
      </x:c>
    </x:row>
    <x:row r="130" ht="23" customHeight="1">
      <x:c r="A130" s="8" t="str">
        <x:v>16U</x:v>
      </x:c>
      <x:c r="B130" s="25" t="d">
        <x:v>2026-09-30T12:00:00.000Z</x:v>
      </x:c>
      <x:c r="C130" s="8" t="str">
        <x:v>16U04 - SP Bird Dawgs - Bonfini</x:v>
      </x:c>
      <x:c r="D130" s="21" t="n">
        <x:v>20</x:v>
      </x:c>
      <x:c r="E130" s="8" t="str">
        <x:v>16U WC Falcons</x:v>
      </x:c>
      <x:c r="F130" s="21" t="n">
        <x:v>2</x:v>
      </x:c>
      <x:c r="G130" s="8" t="str">
        <x:v>FINAL</x:v>
      </x:c>
      <x:c r="H130" s="8" t="str">
        <x:f>IF(D130=F130,"",IF(D130&gt;F130,C130,E130))</x:f>
        <x:v>16U04 - SP Bird Dawgs - Bonfini</x:v>
      </x:c>
      <x:c r="I130" s="8" t="str">
        <x:f>IF(D130=F130,"",IF(D130&lt;F130,C130,E130))</x:f>
        <x:v>16U WC Falcons</x:v>
      </x:c>
      <x:c r="J130" s="8" t="n">
        <x:f>IF(D130=F130,1,0)</x:f>
        <x:v>0</x:v>
      </x:c>
    </x:row>
    <x:row r="131" ht="23" customHeight="1">
      <x:c r="A131" s="2" t="str">
        <x:v>16U</x:v>
      </x:c>
      <x:c r="B131" s="26" t="d">
        <x:v>2026-09-30T12:00:00.000Z</x:v>
      </x:c>
      <x:c r="C131" s="2" t="str">
        <x:v>16U WC Chiefs</x:v>
      </x:c>
      <x:c r="D131" s="23" t="n">
        <x:v>20</x:v>
      </x:c>
      <x:c r="E131" s="2" t="str">
        <x:v>16U WC Broncos</x:v>
      </x:c>
      <x:c r="F131" s="23" t="n">
        <x:v>4</x:v>
      </x:c>
      <x:c r="G131" s="2" t="str">
        <x:v>FINAL</x:v>
      </x:c>
      <x:c r="H131" s="2" t="str">
        <x:f>IF(D131=F131,"",IF(D131&gt;F131,C131,E131))</x:f>
        <x:v>16U WC Chiefs</x:v>
      </x:c>
      <x:c r="I131" s="2" t="str">
        <x:f>IF(D131=F131,"",IF(D131&lt;F131,C131,E131))</x:f>
        <x:v>16U WC Broncos</x:v>
      </x:c>
      <x:c r="J131" s="2" t="n">
        <x:f>IF(D131=F131,1,0)</x:f>
        <x:v>0</x:v>
      </x:c>
    </x:row>
    <x:row r="132" ht="23" customHeight="1">
      <x:c r="A132" s="8" t="str">
        <x:v>14U</x:v>
      </x:c>
      <x:c r="B132" s="25" t="d">
        <x:v>2026-09-30T12:00:00.000Z</x:v>
      </x:c>
      <x:c r="C132" s="8" t="str">
        <x:v>14U Roswell Trash Pandas</x:v>
      </x:c>
      <x:c r="D132" s="21" t="n">
        <x:v>7</x:v>
      </x:c>
      <x:c r="E132" s="8" t="str">
        <x:v>14u - Smyrna Powell Bailey</x:v>
      </x:c>
      <x:c r="F132" s="21" t="n">
        <x:v>19</x:v>
      </x:c>
      <x:c r="G132" s="8" t="str">
        <x:v>FINAL</x:v>
      </x:c>
      <x:c r="H132" s="8" t="str">
        <x:f>IF(D132=F132,"",IF(D132&gt;F132,C132,E132))</x:f>
        <x:v>14u - Smyrna Powell Bailey</x:v>
      </x:c>
      <x:c r="I132" s="8" t="str">
        <x:f>IF(D132=F132,"",IF(D132&lt;F132,C132,E132))</x:f>
        <x:v>14U Roswell Trash Pandas</x:v>
      </x:c>
      <x:c r="J132" s="8" t="n">
        <x:f>IF(D132=F132,1,0)</x:f>
        <x:v>0</x:v>
      </x:c>
    </x:row>
    <x:row r="133" ht="23" customHeight="1">
      <x:c r="A133" s="2" t="str">
        <x:v>16U</x:v>
      </x:c>
      <x:c r="B133" s="26" t="d">
        <x:v>2026-09-30T12:00:00.000Z</x:v>
      </x:c>
      <x:c r="C133" s="2" t="str">
        <x:v>16U Hobgood Frozen Iguanas</x:v>
      </x:c>
      <x:c r="D133" s="23" t="n">
        <x:v>1</x:v>
      </x:c>
      <x:c r="E133" s="2" t="str">
        <x:v>16u - Smyrna Holden</x:v>
      </x:c>
      <x:c r="F133" s="23" t="n">
        <x:v>7</x:v>
      </x:c>
      <x:c r="G133" s="2" t="str">
        <x:v>FINAL</x:v>
      </x:c>
      <x:c r="H133" s="2" t="str">
        <x:f>IF(D133=F133,"",IF(D133&gt;F133,C133,E133))</x:f>
        <x:v>16u - Smyrna Holden</x:v>
      </x:c>
      <x:c r="I133" s="2" t="str">
        <x:f>IF(D133=F133,"",IF(D133&lt;F133,C133,E133))</x:f>
        <x:v>16U Hobgood Frozen Iguanas</x:v>
      </x:c>
      <x:c r="J133" s="2" t="n">
        <x:f>IF(D133=F133,1,0)</x:f>
        <x:v>0</x:v>
      </x:c>
    </x:row>
    <x:row r="134" ht="23" customHeight="1">
      <x:c r="A134" s="8" t="str">
        <x:v>16U</x:v>
      </x:c>
      <x:c r="B134" s="25" t="d">
        <x:v>2026-09-30T12:00:00.000Z</x:v>
      </x:c>
      <x:c r="C134" s="8" t="str">
        <x:v>16U01 - SP Thunderbolts - Henson</x:v>
      </x:c>
      <x:c r="D134" s="21" t="n">
        <x:v>20</x:v>
      </x:c>
      <x:c r="E134" s="8" t="str">
        <x:v>16U Clarkdale Eagles</x:v>
      </x:c>
      <x:c r="F134" s="21" t="n">
        <x:v>5</x:v>
      </x:c>
      <x:c r="G134" s="8" t="str">
        <x:v>FINAL</x:v>
      </x:c>
      <x:c r="H134" s="8" t="str">
        <x:f>IF(D134=F134,"",IF(D134&gt;F134,C134,E134))</x:f>
        <x:v>16U01 - SP Thunderbolts - Henson</x:v>
      </x:c>
      <x:c r="I134" s="8" t="str">
        <x:f>IF(D134=F134,"",IF(D134&lt;F134,C134,E134))</x:f>
        <x:v>16U Clarkdale Eagles</x:v>
      </x:c>
      <x:c r="J134" s="8" t="n">
        <x:f>IF(D134=F134,1,0)</x:f>
        <x:v>0</x:v>
      </x:c>
    </x:row>
    <x:row r="135" ht="23" customHeight="1">
      <x:c r="A135" s="2" t="str">
        <x:v>14U</x:v>
      </x:c>
      <x:c r="B135" s="26" t="d">
        <x:v>2026-09-30T12:00:00.000Z</x:v>
      </x:c>
      <x:c r="C135" s="2" t="str">
        <x:v>14U Hopewell Tar Heels</x:v>
      </x:c>
      <x:c r="D135" s="23" t="n">
        <x:v>16</x:v>
      </x:c>
      <x:c r="E135" s="2" t="str">
        <x:v>14U - Eastside Pickles</x:v>
      </x:c>
      <x:c r="F135" s="23" t="n">
        <x:v>6</x:v>
      </x:c>
      <x:c r="G135" s="2" t="str">
        <x:v>FINAL</x:v>
      </x:c>
      <x:c r="H135" s="2" t="str">
        <x:f>IF(D135=F135,"",IF(D135&gt;F135,C135,E135))</x:f>
        <x:v>14U Hopewell Tar Heels</x:v>
      </x:c>
      <x:c r="I135" s="2" t="str">
        <x:f>IF(D135=F135,"",IF(D135&lt;F135,C135,E135))</x:f>
        <x:v>14U - Eastside Pickles</x:v>
      </x:c>
      <x:c r="J135" s="2" t="n">
        <x:f>IF(D135=F135,1,0)</x:f>
        <x:v>0</x:v>
      </x:c>
    </x:row>
    <x:row r="136" ht="23" customHeight="1">
      <x:c r="A136" s="8" t="str">
        <x:v>16U</x:v>
      </x:c>
      <x:c r="B136" s="25" t="d">
        <x:v>2026-09-30T12:00:00.000Z</x:v>
      </x:c>
      <x:c r="C136" s="8" t="str">
        <x:v>16U Hopewell Tigers</x:v>
      </x:c>
      <x:c r="D136" s="21" t="n">
        <x:v>6</x:v>
      </x:c>
      <x:c r="E136" s="8" t="str">
        <x:v>16U- Eastside Woolly Mammoths</x:v>
      </x:c>
      <x:c r="F136" s="21" t="n">
        <x:v>7</x:v>
      </x:c>
      <x:c r="G136" s="8" t="str">
        <x:v>FINAL</x:v>
      </x:c>
      <x:c r="H136" s="8" t="str">
        <x:f>IF(D136=F136,"",IF(D136&gt;F136,C136,E136))</x:f>
        <x:v>16U- Eastside Woolly Mammoths</x:v>
      </x:c>
      <x:c r="I136" s="8" t="str">
        <x:f>IF(D136=F136,"",IF(D136&lt;F136,C136,E136))</x:f>
        <x:v>16U Hopewell Tigers</x:v>
      </x:c>
      <x:c r="J136" s="8" t="n">
        <x:f>IF(D136=F136,1,0)</x:f>
        <x:v>0</x:v>
      </x:c>
    </x:row>
    <x:row r="137" ht="23" customHeight="1">
      <x:c r="A137" s="2" t="str">
        <x:v>14U</x:v>
      </x:c>
      <x:c r="B137" s="26" t="d">
        <x:v>2026-09-30T12:00:00.000Z</x:v>
      </x:c>
      <x:c r="C137" s="2" t="str">
        <x:v>14U - Eastside Flamingos</x:v>
      </x:c>
      <x:c r="D137" s="23" t="n">
        <x:v>5</x:v>
      </x:c>
      <x:c r="E137" s="2" t="str">
        <x:v>14U03 - SP Mud Monsters - Latzak</x:v>
      </x:c>
      <x:c r="F137" s="23" t="n">
        <x:v>15</x:v>
      </x:c>
      <x:c r="G137" s="2" t="str">
        <x:v>FINAL</x:v>
      </x:c>
      <x:c r="H137" s="2" t="str">
        <x:f>IF(D137=F137,"",IF(D137&gt;F137,C137,E137))</x:f>
        <x:v>14U03 - SP Mud Monsters - Latzak</x:v>
      </x:c>
      <x:c r="I137" s="2" t="str">
        <x:f>IF(D137=F137,"",IF(D137&lt;F137,C137,E137))</x:f>
        <x:v>14U - Eastside Flamingos</x:v>
      </x:c>
      <x:c r="J137" s="2" t="n">
        <x:f>IF(D137=F137,1,0)</x:f>
        <x:v>0</x:v>
      </x:c>
    </x:row>
    <x:row r="138" ht="23" customHeight="1">
      <x:c r="A138" s="8" t="str">
        <x:v>14U</x:v>
      </x:c>
      <x:c r="B138" s="25" t="d">
        <x:v>2026-09-30T12:00:00.000Z</x:v>
      </x:c>
      <x:c r="C138" s="8" t="str">
        <x:v>14U Hobgood Ghost Peppers</x:v>
      </x:c>
      <x:c r="D138" s="21" t="n">
        <x:v>8</x:v>
      </x:c>
      <x:c r="E138" s="8" t="str">
        <x:v>14U05 - SP Crushers - Gutierrez</x:v>
      </x:c>
      <x:c r="F138" s="21" t="n">
        <x:v>10</x:v>
      </x:c>
      <x:c r="G138" s="8" t="str">
        <x:v>FINAL</x:v>
      </x:c>
      <x:c r="H138" s="8" t="str">
        <x:f>IF(D138=F138,"",IF(D138&gt;F138,C138,E138))</x:f>
        <x:v>14U05 - SP Crushers - Gutierrez</x:v>
      </x:c>
      <x:c r="I138" s="8" t="str">
        <x:f>IF(D138=F138,"",IF(D138&lt;F138,C138,E138))</x:f>
        <x:v>14U Hobgood Ghost Peppers</x:v>
      </x:c>
      <x:c r="J138" s="8" t="n">
        <x:f>IF(D138=F138,1,0)</x:f>
        <x:v>0</x:v>
      </x:c>
    </x:row>
    <x:row r="139" ht="23" customHeight="1">
      <x:c r="A139" s="2" t="str">
        <x:v>14U</x:v>
      </x:c>
      <x:c r="B139" s="26" t="d">
        <x:v>2026-09-30T12:00:00.000Z</x:v>
      </x:c>
      <x:c r="C139" s="2" t="str">
        <x:v>14U - Eastside Party Animals</x:v>
      </x:c>
      <x:c r="D139" s="23" t="n">
        <x:v>0</x:v>
      </x:c>
      <x:c r="E139" s="2" t="str">
        <x:v>14U07 - SP Jackals - Malloy</x:v>
      </x:c>
      <x:c r="F139" s="23" t="n">
        <x:v>15</x:v>
      </x:c>
      <x:c r="G139" s="2" t="str">
        <x:v>FINAL</x:v>
      </x:c>
      <x:c r="H139" s="2" t="str">
        <x:f>IF(D139=F139,"",IF(D139&gt;F139,C139,E139))</x:f>
        <x:v>14U07 - SP Jackals - Malloy</x:v>
      </x:c>
      <x:c r="I139" s="2" t="str">
        <x:f>IF(D139=F139,"",IF(D139&lt;F139,C139,E139))</x:f>
        <x:v>14U - Eastside Party Animals</x:v>
      </x:c>
      <x:c r="J139" s="2" t="n">
        <x:f>IF(D139=F139,1,0)</x:f>
        <x:v>0</x:v>
      </x:c>
    </x:row>
    <x:row r="140" ht="23" customHeight="1">
      <x:c r="A140" s="8" t="str">
        <x:v>14U</x:v>
      </x:c>
      <x:c r="B140" s="25" t="d">
        <x:v>2026-09-30T12:00:00.000Z</x:v>
      </x:c>
      <x:c r="C140" s="8" t="str">
        <x:v>14U - Eastside Bananas</x:v>
      </x:c>
      <x:c r="D140" s="21" t="n">
        <x:v>7</x:v>
      </x:c>
      <x:c r="E140" s="8" t="str">
        <x:v>14U09 - SP Otters - Harmon</x:v>
      </x:c>
      <x:c r="F140" s="21" t="n">
        <x:v>11</x:v>
      </x:c>
      <x:c r="G140" s="8" t="str">
        <x:v>FINAL</x:v>
      </x:c>
      <x:c r="H140" s="8" t="str">
        <x:f>IF(D140=F140,"",IF(D140&gt;F140,C140,E140))</x:f>
        <x:v>14U09 - SP Otters - Harmon</x:v>
      </x:c>
      <x:c r="I140" s="8" t="str">
        <x:f>IF(D140=F140,"",IF(D140&lt;F140,C140,E140))</x:f>
        <x:v>14U - Eastside Bananas</x:v>
      </x:c>
      <x:c r="J140" s="8" t="n">
        <x:f>IF(D140=F140,1,0)</x:f>
        <x:v>0</x:v>
      </x:c>
    </x:row>
    <x:row r="141" ht="23" customHeight="1">
      <x:c r="A141" s="2" t="str">
        <x:v>16U</x:v>
      </x:c>
      <x:c r="B141" s="26" t="d">
        <x:v>2026-09-30T12:00:00.000Z</x:v>
      </x:c>
      <x:c r="C141" s="2" t="str">
        <x:v>16U AYBA/Wills Park Mudhens Fall 26</x:v>
      </x:c>
      <x:c r="D141" s="23" t="n">
        <x:v>4</x:v>
      </x:c>
      <x:c r="E141" s="2" t="str">
        <x:v>16U03 - SP Jackals - Frazier</x:v>
      </x:c>
      <x:c r="F141" s="23" t="n">
        <x:v>5</x:v>
      </x:c>
      <x:c r="G141" s="2" t="str">
        <x:v>FINAL</x:v>
      </x:c>
      <x:c r="H141" s="2" t="str">
        <x:f>IF(D141=F141,"",IF(D141&gt;F141,C141,E141))</x:f>
        <x:v>16U03 - SP Jackals - Frazier</x:v>
      </x:c>
      <x:c r="I141" s="2" t="str">
        <x:f>IF(D141=F141,"",IF(D141&lt;F141,C141,E141))</x:f>
        <x:v>16U AYBA/Wills Park Mudhens Fall 26</x:v>
      </x:c>
      <x:c r="J141" s="2" t="n">
        <x:f>IF(D141=F141,1,0)</x:f>
        <x:v>0</x:v>
      </x:c>
    </x:row>
    <x:row r="142" ht="23" customHeight="1">
      <x:c r="A142" s="8" t="str">
        <x:v>16U</x:v>
      </x:c>
      <x:c r="B142" s="25" t="d">
        <x:v>2026-09-30T12:00:00.000Z</x:v>
      </x:c>
      <x:c r="C142" s="8" t="str">
        <x:v>16U Ocee Black</x:v>
      </x:c>
      <x:c r="D142" s="21" t="n">
        <x:v>2</x:v>
      </x:c>
      <x:c r="E142" s="8" t="str">
        <x:v>16U05 - SP Grizzlies - Alfonso</x:v>
      </x:c>
      <x:c r="F142" s="21" t="n">
        <x:v>7</x:v>
      </x:c>
      <x:c r="G142" s="8" t="str">
        <x:v>FINAL</x:v>
      </x:c>
      <x:c r="H142" s="8" t="str">
        <x:f>IF(D142=F142,"",IF(D142&gt;F142,C142,E142))</x:f>
        <x:v>16U05 - SP Grizzlies - Alfonso</x:v>
      </x:c>
      <x:c r="I142" s="8" t="str">
        <x:f>IF(D142=F142,"",IF(D142&lt;F142,C142,E142))</x:f>
        <x:v>16U Ocee Black</x:v>
      </x:c>
      <x:c r="J142" s="8" t="n">
        <x:f>IF(D142=F142,1,0)</x:f>
        <x:v>0</x:v>
      </x:c>
    </x:row>
    <x:row r="143" ht="23" customHeight="1">
      <x:c r="A143" s="2" t="str">
        <x:v>14U</x:v>
      </x:c>
      <x:c r="B143" s="26" t="d">
        <x:v>2026-09-30T12:00:00.000Z</x:v>
      </x:c>
      <x:c r="C143" s="2" t="str">
        <x:v>14U Acworth White</x:v>
      </x:c>
      <x:c r="D143" s="23" t="n">
        <x:v>0</x:v>
      </x:c>
      <x:c r="E143" s="2" t="str">
        <x:v>14U Roswell Cannon Ballers</x:v>
      </x:c>
      <x:c r="F143" s="23" t="n">
        <x:v>7</x:v>
      </x:c>
      <x:c r="G143" s="2" t="str">
        <x:v>FINAL</x:v>
      </x:c>
      <x:c r="H143" s="2" t="str">
        <x:f>IF(D143=F143,"",IF(D143&gt;F143,C143,E143))</x:f>
        <x:v>14U Roswell Cannon Ballers</x:v>
      </x:c>
      <x:c r="I143" s="2" t="str">
        <x:f>IF(D143=F143,"",IF(D143&lt;F143,C143,E143))</x:f>
        <x:v>14U Acworth White</x:v>
      </x:c>
      <x:c r="J143" s="2" t="n">
        <x:f>IF(D143=F143,1,0)</x:f>
        <x:v>0</x:v>
      </x:c>
    </x:row>
    <x:row r="144" ht="23" customHeight="1">
      <x:c r="A144" s="8" t="str">
        <x:v>14U</x:v>
      </x:c>
      <x:c r="B144" s="25" t="d">
        <x:v>2026-09-30T12:00:00.000Z</x:v>
      </x:c>
      <x:c r="C144" s="8" t="str">
        <x:v>14U WC Seahawks</x:v>
      </x:c>
      <x:c r="D144" s="21" t="n">
        <x:v>10</x:v>
      </x:c>
      <x:c r="E144" s="8" t="str">
        <x:v>14U Hobgood Fireflies</x:v>
      </x:c>
      <x:c r="F144" s="21" t="n">
        <x:v>9</x:v>
      </x:c>
      <x:c r="G144" s="8" t="str">
        <x:v>FINAL</x:v>
      </x:c>
      <x:c r="H144" s="8" t="str">
        <x:f>IF(D144=F144,"",IF(D144&gt;F144,C144,E144))</x:f>
        <x:v>14U WC Seahawks</x:v>
      </x:c>
      <x:c r="I144" s="8" t="str">
        <x:f>IF(D144=F144,"",IF(D144&lt;F144,C144,E144))</x:f>
        <x:v>14U Hobgood Fireflies</x:v>
      </x:c>
      <x:c r="J144" s="8" t="n">
        <x:f>IF(D144=F144,1,0)</x:f>
        <x:v>0</x:v>
      </x:c>
    </x:row>
    <x:row r="145" ht="23" customHeight="1">
      <x:c r="A145" s="2" t="str">
        <x:v>16U</x:v>
      </x:c>
      <x:c r="B145" s="26" t="d">
        <x:v>2026-09-30T12:00:00.000Z</x:v>
      </x:c>
      <x:c r="C145" s="2" t="str">
        <x:v>16U06 - SP Titans - Bell</x:v>
      </x:c>
      <x:c r="D145" s="23" t="n">
        <x:v>4</x:v>
      </x:c>
      <x:c r="E145" s="2" t="str">
        <x:v>16U Roswell Cannon Ballers</x:v>
      </x:c>
      <x:c r="F145" s="23" t="n">
        <x:v>13</x:v>
      </x:c>
      <x:c r="G145" s="2" t="str">
        <x:v>FINAL</x:v>
      </x:c>
      <x:c r="H145" s="2" t="str">
        <x:f>IF(D145=F145,"",IF(D145&gt;F145,C145,E145))</x:f>
        <x:v>16U Roswell Cannon Ballers</x:v>
      </x:c>
      <x:c r="I145" s="2" t="str">
        <x:f>IF(D145=F145,"",IF(D145&lt;F145,C145,E145))</x:f>
        <x:v>16U06 - SP Titans - Bell</x:v>
      </x:c>
      <x:c r="J145" s="2" t="n">
        <x:f>IF(D145=F145,1,0)</x:f>
        <x:v>0</x:v>
      </x:c>
    </x:row>
    <x:row r="146" ht="23" customHeight="1">
      <x:c r="A146" s="8" t="str">
        <x:v>14U</x:v>
      </x:c>
      <x:c r="B146" s="25" t="d">
        <x:v>2026-10-01T12:00:00.000Z</x:v>
      </x:c>
      <x:c r="C146" s="8" t="str">
        <x:v>14U WC Bills</x:v>
      </x:c>
      <x:c r="D146" s="21" t="n">
        <x:v>10</x:v>
      </x:c>
      <x:c r="E146" s="8" t="str">
        <x:v>14U Acworth White</x:v>
      </x:c>
      <x:c r="F146" s="21" t="n">
        <x:v>11</x:v>
      </x:c>
      <x:c r="G146" s="8" t="str">
        <x:v>FINAL</x:v>
      </x:c>
      <x:c r="H146" s="8" t="str">
        <x:f>IF(D146=F146,"",IF(D146&gt;F146,C146,E146))</x:f>
        <x:v>14U Acworth White</x:v>
      </x:c>
      <x:c r="I146" s="8" t="str">
        <x:f>IF(D146=F146,"",IF(D146&lt;F146,C146,E146))</x:f>
        <x:v>14U WC Bills</x:v>
      </x:c>
      <x:c r="J146" s="8" t="n">
        <x:f>IF(D146=F146,1,0)</x:f>
        <x:v>0</x:v>
      </x:c>
    </x:row>
    <x:row r="147" ht="23" customHeight="1">
      <x:c r="A147" s="2" t="str">
        <x:v>16U</x:v>
      </x:c>
      <x:c r="B147" s="26" t="d">
        <x:v>2026-10-01T12:00:00.000Z</x:v>
      </x:c>
      <x:c r="C147" s="2" t="str">
        <x:v>16U WC Falcons</x:v>
      </x:c>
      <x:c r="D147" s="23" t="n">
        <x:v>5</x:v>
      </x:c>
      <x:c r="E147" s="2" t="str">
        <x:v>16U Acworth Navy</x:v>
      </x:c>
      <x:c r="F147" s="23" t="n">
        <x:v>6</x:v>
      </x:c>
      <x:c r="G147" s="2" t="str">
        <x:v>FINAL</x:v>
      </x:c>
      <x:c r="H147" s="2" t="str">
        <x:f>IF(D147=F147,"",IF(D147&gt;F147,C147,E147))</x:f>
        <x:v>16U Acworth Navy</x:v>
      </x:c>
      <x:c r="I147" s="2" t="str">
        <x:f>IF(D147=F147,"",IF(D147&lt;F147,C147,E147))</x:f>
        <x:v>16U WC Falcons</x:v>
      </x:c>
      <x:c r="J147" s="2" t="n">
        <x:f>IF(D147=F147,1,0)</x:f>
        <x:v>0</x:v>
      </x:c>
    </x:row>
    <x:row r="148" ht="23" customHeight="1">
      <x:c r="A148" s="8" t="str">
        <x:v>16U</x:v>
      </x:c>
      <x:c r="B148" s="25" t="d">
        <x:v>2026-10-01T12:00:00.000Z</x:v>
      </x:c>
      <x:c r="C148" s="8" t="str">
        <x:v>16u - Smyrna Lively</x:v>
      </x:c>
      <x:c r="D148" s="21" t="n">
        <x:v>1</x:v>
      </x:c>
      <x:c r="E148" s="8" t="str">
        <x:v>16U Hopewell Bulldogs</x:v>
      </x:c>
      <x:c r="F148" s="21" t="n">
        <x:v>8</x:v>
      </x:c>
      <x:c r="G148" s="8" t="str">
        <x:v>FINAL</x:v>
      </x:c>
      <x:c r="H148" s="8" t="str">
        <x:f>IF(D148=F148,"",IF(D148&gt;F148,C148,E148))</x:f>
        <x:v>16U Hopewell Bulldogs</x:v>
      </x:c>
      <x:c r="I148" s="8" t="str">
        <x:f>IF(D148=F148,"",IF(D148&lt;F148,C148,E148))</x:f>
        <x:v>16u - Smyrna Lively</x:v>
      </x:c>
      <x:c r="J148" s="8" t="n">
        <x:f>IF(D148=F148,1,0)</x:f>
        <x:v>0</x:v>
      </x:c>
    </x:row>
    <x:row r="149" ht="23" customHeight="1">
      <x:c r="A149" s="2" t="str">
        <x:v>14U</x:v>
      </x:c>
      <x:c r="B149" s="26" t="d">
        <x:v>2026-10-01T12:00:00.000Z</x:v>
      </x:c>
      <x:c r="C149" s="2" t="str">
        <x:v>14U Hobgood Emperors</x:v>
      </x:c>
      <x:c r="D149" s="23" t="n">
        <x:v>10</x:v>
      </x:c>
      <x:c r="E149" s="2" t="str">
        <x:v>14U Hopewell Bulldogs</x:v>
      </x:c>
      <x:c r="F149" s="23" t="n">
        <x:v>11</x:v>
      </x:c>
      <x:c r="G149" s="2" t="str">
        <x:v>FINAL</x:v>
      </x:c>
      <x:c r="H149" s="2" t="str">
        <x:f>IF(D149=F149,"",IF(D149&gt;F149,C149,E149))</x:f>
        <x:v>14U Hopewell Bulldogs</x:v>
      </x:c>
      <x:c r="I149" s="2" t="str">
        <x:f>IF(D149=F149,"",IF(D149&lt;F149,C149,E149))</x:f>
        <x:v>14U Hobgood Emperors</x:v>
      </x:c>
      <x:c r="J149" s="2" t="n">
        <x:f>IF(D149=F149,1,0)</x:f>
        <x:v>0</x:v>
      </x:c>
    </x:row>
    <x:row r="150" ht="23" customHeight="1">
      <x:c r="A150" s="8" t="str">
        <x:v>14U</x:v>
      </x:c>
      <x:c r="B150" s="25" t="d">
        <x:v>2026-10-01T12:00:00.000Z</x:v>
      </x:c>
      <x:c r="C150" s="8" t="str">
        <x:v>14U Acworth Grey</x:v>
      </x:c>
      <x:c r="D150" s="21" t="n">
        <x:v>16</x:v>
      </x:c>
      <x:c r="E150" s="8" t="str">
        <x:v>14U Hobgood Trash Pandas</x:v>
      </x:c>
      <x:c r="F150" s="21" t="n">
        <x:v>6</x:v>
      </x:c>
      <x:c r="G150" s="8" t="str">
        <x:v>FINAL</x:v>
      </x:c>
      <x:c r="H150" s="8" t="str">
        <x:f>IF(D150=F150,"",IF(D150&gt;F150,C150,E150))</x:f>
        <x:v>14U Acworth Grey</x:v>
      </x:c>
      <x:c r="I150" s="8" t="str">
        <x:f>IF(D150=F150,"",IF(D150&lt;F150,C150,E150))</x:f>
        <x:v>14U Hobgood Trash Pandas</x:v>
      </x:c>
      <x:c r="J150" s="8" t="n">
        <x:f>IF(D150=F150,1,0)</x:f>
        <x:v>0</x:v>
      </x:c>
    </x:row>
    <x:row r="151" ht="23" customHeight="1">
      <x:c r="A151" s="2" t="str">
        <x:v>18U</x:v>
      </x:c>
      <x:c r="B151" s="26" t="d">
        <x:v>2026-10-01T12:00:00.000Z</x:v>
      </x:c>
      <x:c r="C151" s="2" t="str">
        <x:v>18u Acworth White</x:v>
      </x:c>
      <x:c r="D151" s="23" t="n">
        <x:v>8</x:v>
      </x:c>
      <x:c r="E151" s="2" t="str">
        <x:v>18U Biscuits</x:v>
      </x:c>
      <x:c r="F151" s="23" t="n">
        <x:v>3</x:v>
      </x:c>
      <x:c r="G151" s="2" t="str">
        <x:v>FINAL</x:v>
      </x:c>
      <x:c r="H151" s="2" t="str">
        <x:f>IF(D151=F151,"",IF(D151&gt;F151,C151,E151))</x:f>
        <x:v>18u Acworth White</x:v>
      </x:c>
      <x:c r="I151" s="2" t="str">
        <x:f>IF(D151=F151,"",IF(D151&lt;F151,C151,E151))</x:f>
        <x:v>18U Biscuits</x:v>
      </x:c>
      <x:c r="J151" s="2" t="n">
        <x:f>IF(D151=F151,1,0)</x:f>
        <x:v>0</x:v>
      </x:c>
    </x:row>
    <x:row r="152" ht="23" customHeight="1">
      <x:c r="A152" s="8" t="str">
        <x:v>16U</x:v>
      </x:c>
      <x:c r="B152" s="25" t="d">
        <x:v>2026-10-01T12:00:00.000Z</x:v>
      </x:c>
      <x:c r="C152" s="8" t="str">
        <x:v>16U Acworth Grey</x:v>
      </x:c>
      <x:c r="D152" s="21" t="n">
        <x:v>0</x:v>
      </x:c>
      <x:c r="E152" s="8" t="str">
        <x:v>Ocee Orange 16u</x:v>
      </x:c>
      <x:c r="F152" s="21" t="n">
        <x:v>7</x:v>
      </x:c>
      <x:c r="G152" s="8" t="str">
        <x:v>FINAL</x:v>
      </x:c>
      <x:c r="H152" s="8" t="str">
        <x:f>IF(D152=F152,"",IF(D152&gt;F152,C152,E152))</x:f>
        <x:v>Ocee Orange 16u</x:v>
      </x:c>
      <x:c r="I152" s="8" t="str">
        <x:f>IF(D152=F152,"",IF(D152&lt;F152,C152,E152))</x:f>
        <x:v>16U Acworth Grey</x:v>
      </x:c>
      <x:c r="J152" s="8" t="n">
        <x:f>IF(D152=F152,1,0)</x:f>
        <x:v>0</x:v>
      </x:c>
    </x:row>
    <x:row r="153" ht="23" customHeight="1">
      <x:c r="A153" s="2" t="str">
        <x:v>14U</x:v>
      </x:c>
      <x:c r="B153" s="26" t="d">
        <x:v>2026-10-02T12:00:00.000Z</x:v>
      </x:c>
      <x:c r="C153" s="2" t="str">
        <x:v>14U - Eastside Party Animals</x:v>
      </x:c>
      <x:c r="D153" s="23" t="n">
        <x:v>11</x:v>
      </x:c>
      <x:c r="E153" s="2" t="str">
        <x:v>14U Hopewell Tar Heels</x:v>
      </x:c>
      <x:c r="F153" s="23" t="n">
        <x:v>10</x:v>
      </x:c>
      <x:c r="G153" s="2" t="str">
        <x:v>FINAL</x:v>
      </x:c>
      <x:c r="H153" s="2" t="str">
        <x:f>IF(D153=F153,"",IF(D153&gt;F153,C153,E153))</x:f>
        <x:v>14U - Eastside Party Animals</x:v>
      </x:c>
      <x:c r="I153" s="2" t="str">
        <x:f>IF(D153=F153,"",IF(D153&lt;F153,C153,E153))</x:f>
        <x:v>14U Hopewell Tar Heels</x:v>
      </x:c>
      <x:c r="J153" s="2" t="n">
        <x:f>IF(D153=F153,1,0)</x:f>
        <x:v>0</x:v>
      </x:c>
    </x:row>
    <x:row r="154" ht="23" customHeight="1">
      <x:c r="A154" s="8" t="str">
        <x:v>16U</x:v>
      </x:c>
      <x:c r="B154" s="25" t="d">
        <x:v>2026-10-02T12:00:00.000Z</x:v>
      </x:c>
      <x:c r="C154" s="8" t="str">
        <x:v>16U WC Chargers</x:v>
      </x:c>
      <x:c r="D154" s="21" t="n">
        <x:v>9</x:v>
      </x:c>
      <x:c r="E154" s="8" t="str">
        <x:v>16U- Eastside Flamingos</x:v>
      </x:c>
      <x:c r="F154" s="21" t="n">
        <x:v>13</x:v>
      </x:c>
      <x:c r="G154" s="8" t="str">
        <x:v>FINAL</x:v>
      </x:c>
      <x:c r="H154" s="8" t="str">
        <x:f>IF(D154=F154,"",IF(D154&gt;F154,C154,E154))</x:f>
        <x:v>16U- Eastside Flamingos</x:v>
      </x:c>
      <x:c r="I154" s="8" t="str">
        <x:f>IF(D154=F154,"",IF(D154&lt;F154,C154,E154))</x:f>
        <x:v>16U WC Chargers</x:v>
      </x:c>
      <x:c r="J154" s="8" t="n">
        <x:f>IF(D154=F154,1,0)</x:f>
        <x:v>0</x:v>
      </x:c>
    </x:row>
    <x:row r="155" ht="23" customHeight="1">
      <x:c r="A155" s="2" t="str">
        <x:v>16U</x:v>
      </x:c>
      <x:c r="B155" s="26" t="d">
        <x:v>2026-10-02T12:00:00.000Z</x:v>
      </x:c>
      <x:c r="C155" s="2" t="str">
        <x:v>16U AYBA/Wills Park Mudhens Fall 26</x:v>
      </x:c>
      <x:c r="D155" s="23" t="n">
        <x:v>13</x:v>
      </x:c>
      <x:c r="E155" s="2" t="str">
        <x:v>16U- Eastside Party Animals</x:v>
      </x:c>
      <x:c r="F155" s="23" t="n">
        <x:v>14</x:v>
      </x:c>
      <x:c r="G155" s="2" t="str">
        <x:v>FINAL</x:v>
      </x:c>
      <x:c r="H155" s="2" t="str">
        <x:f>IF(D155=F155,"",IF(D155&gt;F155,C155,E155))</x:f>
        <x:v>16U- Eastside Party Animals</x:v>
      </x:c>
      <x:c r="I155" s="2" t="str">
        <x:f>IF(D155=F155,"",IF(D155&lt;F155,C155,E155))</x:f>
        <x:v>16U AYBA/Wills Park Mudhens Fall 26</x:v>
      </x:c>
      <x:c r="J155" s="2" t="n">
        <x:f>IF(D155=F155,1,0)</x:f>
        <x:v>0</x:v>
      </x:c>
    </x:row>
    <x:row r="156" ht="23" customHeight="1">
      <x:c r="A156" s="8" t="str">
        <x:v>14U</x:v>
      </x:c>
      <x:c r="B156" s="25" t="d">
        <x:v>2026-10-03T12:00:00.000Z</x:v>
      </x:c>
      <x:c r="C156" s="8" t="str">
        <x:v>14U Acworth Grey</x:v>
      </x:c>
      <x:c r="D156" s="21" t="n">
        <x:v>13</x:v>
      </x:c>
      <x:c r="E156" s="8" t="str">
        <x:v>14U Acworth White</x:v>
      </x:c>
      <x:c r="F156" s="21" t="n">
        <x:v>7</x:v>
      </x:c>
      <x:c r="G156" s="8" t="str">
        <x:v>FINAL</x:v>
      </x:c>
      <x:c r="H156" s="8" t="str">
        <x:f>IF(D156=F156,"",IF(D156&gt;F156,C156,E156))</x:f>
        <x:v>14U Acworth Grey</x:v>
      </x:c>
      <x:c r="I156" s="8" t="str">
        <x:f>IF(D156=F156,"",IF(D156&lt;F156,C156,E156))</x:f>
        <x:v>14U Acworth White</x:v>
      </x:c>
      <x:c r="J156" s="8" t="n">
        <x:f>IF(D156=F156,1,0)</x:f>
        <x:v>0</x:v>
      </x:c>
    </x:row>
    <x:row r="157" ht="23" customHeight="1">
      <x:c r="A157" s="2" t="str">
        <x:v>16U</x:v>
      </x:c>
      <x:c r="B157" s="26" t="d">
        <x:v>2026-10-03T12:00:00.000Z</x:v>
      </x:c>
      <x:c r="C157" s="2" t="str">
        <x:v>16U Hobgood Frozen Iguanas</x:v>
      </x:c>
      <x:c r="D157" s="23" t="n">
        <x:v>15</x:v>
      </x:c>
      <x:c r="E157" s="2" t="str">
        <x:v>16U Acworth Navy</x:v>
      </x:c>
      <x:c r="F157" s="23" t="n">
        <x:v>2</x:v>
      </x:c>
      <x:c r="G157" s="2" t="str">
        <x:v>FINAL</x:v>
      </x:c>
      <x:c r="H157" s="2" t="str">
        <x:f>IF(D157=F157,"",IF(D157&gt;F157,C157,E157))</x:f>
        <x:v>16U Hobgood Frozen Iguanas</x:v>
      </x:c>
      <x:c r="I157" s="2" t="str">
        <x:f>IF(D157=F157,"",IF(D157&lt;F157,C157,E157))</x:f>
        <x:v>16U Acworth Navy</x:v>
      </x:c>
      <x:c r="J157" s="2" t="n">
        <x:f>IF(D157=F157,1,0)</x:f>
        <x:v>0</x:v>
      </x:c>
    </x:row>
    <x:row r="158" ht="23" customHeight="1">
      <x:c r="A158" s="8" t="str">
        <x:v>16U</x:v>
      </x:c>
      <x:c r="B158" s="25" t="d">
        <x:v>2026-10-03T12:00:00.000Z</x:v>
      </x:c>
      <x:c r="C158" s="8" t="str">
        <x:v>16U WC Chiefs</x:v>
      </x:c>
      <x:c r="D158" s="21" t="n">
        <x:v>5</x:v>
      </x:c>
      <x:c r="E158" s="8" t="str">
        <x:v>16U Hopewell Bulldogs</x:v>
      </x:c>
      <x:c r="F158" s="21" t="n">
        <x:v>11</x:v>
      </x:c>
      <x:c r="G158" s="8" t="str">
        <x:v>FINAL</x:v>
      </x:c>
      <x:c r="H158" s="8" t="str">
        <x:f>IF(D158=F158,"",IF(D158&gt;F158,C158,E158))</x:f>
        <x:v>16U Hopewell Bulldogs</x:v>
      </x:c>
      <x:c r="I158" s="8" t="str">
        <x:f>IF(D158=F158,"",IF(D158&lt;F158,C158,E158))</x:f>
        <x:v>16U WC Chiefs</x:v>
      </x:c>
      <x:c r="J158" s="8" t="n">
        <x:f>IF(D158=F158,1,0)</x:f>
        <x:v>0</x:v>
      </x:c>
    </x:row>
    <x:row r="159" ht="23" customHeight="1">
      <x:c r="A159" s="2" t="str">
        <x:v>18U</x:v>
      </x:c>
      <x:c r="B159" s="26" t="d">
        <x:v>2026-10-03T12:00:00.000Z</x:v>
      </x:c>
      <x:c r="C159" s="2" t="str">
        <x:v>18U01 - SP Slammers</x:v>
      </x:c>
      <x:c r="D159" s="23" t="n">
        <x:v>4</x:v>
      </x:c>
      <x:c r="E159" s="2" t="str">
        <x:v>18U Hopewell Tigers</x:v>
      </x:c>
      <x:c r="F159" s="23" t="n">
        <x:v>3</x:v>
      </x:c>
      <x:c r="G159" s="2" t="str">
        <x:v>FINAL</x:v>
      </x:c>
      <x:c r="H159" s="2" t="str">
        <x:f>IF(D159=F159,"",IF(D159&gt;F159,C159,E159))</x:f>
        <x:v>18U01 - SP Slammers</x:v>
      </x:c>
      <x:c r="I159" s="2" t="str">
        <x:f>IF(D159=F159,"",IF(D159&lt;F159,C159,E159))</x:f>
        <x:v>18U Hopewell Tigers</x:v>
      </x:c>
      <x:c r="J159" s="2" t="n">
        <x:f>IF(D159=F159,1,0)</x:f>
        <x:v>0</x:v>
      </x:c>
    </x:row>
    <x:row r="160" ht="23" customHeight="1">
      <x:c r="A160" s="8" t="str">
        <x:v>14U</x:v>
      </x:c>
      <x:c r="B160" s="25" t="d">
        <x:v>2026-10-03T12:00:00.000Z</x:v>
      </x:c>
      <x:c r="C160" s="8" t="str">
        <x:v>14U Hobgood Emperors</x:v>
      </x:c>
      <x:c r="D160" s="21" t="n">
        <x:v>3</x:v>
      </x:c>
      <x:c r="E160" s="8" t="str">
        <x:v>14U WC Bills</x:v>
      </x:c>
      <x:c r="F160" s="21" t="n">
        <x:v>8</x:v>
      </x:c>
      <x:c r="G160" s="8" t="str">
        <x:v>FINAL</x:v>
      </x:c>
      <x:c r="H160" s="8" t="str">
        <x:f>IF(D160=F160,"",IF(D160&gt;F160,C160,E160))</x:f>
        <x:v>14U WC Bills</x:v>
      </x:c>
      <x:c r="I160" s="8" t="str">
        <x:f>IF(D160=F160,"",IF(D160&lt;F160,C160,E160))</x:f>
        <x:v>14U Hobgood Emperors</x:v>
      </x:c>
      <x:c r="J160" s="8" t="n">
        <x:f>IF(D160=F160,1,0)</x:f>
        <x:v>0</x:v>
      </x:c>
    </x:row>
    <x:row r="161" ht="23" customHeight="1">
      <x:c r="A161" s="2" t="str">
        <x:v>14U</x:v>
      </x:c>
      <x:c r="B161" s="26" t="d">
        <x:v>2026-10-03T12:00:00.000Z</x:v>
      </x:c>
      <x:c r="C161" s="2" t="str">
        <x:v>14U04 - SP Grizzlies</x:v>
      </x:c>
      <x:c r="D161" s="23" t="n">
        <x:v>2</x:v>
      </x:c>
      <x:c r="E161" s="2" t="str">
        <x:v>14U WC Lions</x:v>
      </x:c>
      <x:c r="F161" s="23" t="n">
        <x:v>11</x:v>
      </x:c>
      <x:c r="G161" s="2" t="str">
        <x:v>FINAL</x:v>
      </x:c>
      <x:c r="H161" s="2" t="str">
        <x:f>IF(D161=F161,"",IF(D161&gt;F161,C161,E161))</x:f>
        <x:v>14U WC Lions</x:v>
      </x:c>
      <x:c r="I161" s="2" t="str">
        <x:f>IF(D161=F161,"",IF(D161&lt;F161,C161,E161))</x:f>
        <x:v>14U04 - SP Grizzlies</x:v>
      </x:c>
      <x:c r="J161" s="2" t="n">
        <x:f>IF(D161=F161,1,0)</x:f>
        <x:v>0</x:v>
      </x:c>
    </x:row>
    <x:row r="162" ht="23" customHeight="1">
      <x:c r="A162" s="8" t="str">
        <x:v>18U</x:v>
      </x:c>
      <x:c r="B162" s="25" t="d">
        <x:v>2026-10-03T12:00:00.000Z</x:v>
      </x:c>
      <x:c r="C162" s="8" t="str">
        <x:v>18U Hobgood Trash Pandas</x:v>
      </x:c>
      <x:c r="D162" s="21" t="n">
        <x:v>18</x:v>
      </x:c>
      <x:c r="E162" s="8" t="str">
        <x:v>18U WC Vikings</x:v>
      </x:c>
      <x:c r="F162" s="21" t="n">
        <x:v>2</x:v>
      </x:c>
      <x:c r="G162" s="8" t="str">
        <x:v>FINAL</x:v>
      </x:c>
      <x:c r="H162" s="8" t="str">
        <x:f>IF(D162=F162,"",IF(D162&gt;F162,C162,E162))</x:f>
        <x:v>18U Hobgood Trash Pandas</x:v>
      </x:c>
      <x:c r="I162" s="8" t="str">
        <x:f>IF(D162=F162,"",IF(D162&lt;F162,C162,E162))</x:f>
        <x:v>18U WC Vikings</x:v>
      </x:c>
      <x:c r="J162" s="8" t="n">
        <x:f>IF(D162=F162,1,0)</x:f>
        <x:v>0</x:v>
      </x:c>
    </x:row>
    <x:row r="163" ht="23" customHeight="1">
      <x:c r="A163" s="2" t="str">
        <x:v>16U</x:v>
      </x:c>
      <x:c r="B163" s="26" t="d">
        <x:v>2026-10-03T12:00:00.000Z</x:v>
      </x:c>
      <x:c r="C163" s="2" t="str">
        <x:v>16U Ocee Black</x:v>
      </x:c>
      <x:c r="D163" s="23" t="n">
        <x:v>14</x:v>
      </x:c>
      <x:c r="E163" s="2" t="str">
        <x:v>16U WC Falcons</x:v>
      </x:c>
      <x:c r="F163" s="23" t="n">
        <x:v>9</x:v>
      </x:c>
      <x:c r="G163" s="2" t="str">
        <x:v>FINAL</x:v>
      </x:c>
      <x:c r="H163" s="2" t="str">
        <x:f>IF(D163=F163,"",IF(D163&gt;F163,C163,E163))</x:f>
        <x:v>16U Ocee Black</x:v>
      </x:c>
      <x:c r="I163" s="2" t="str">
        <x:f>IF(D163=F163,"",IF(D163&lt;F163,C163,E163))</x:f>
        <x:v>16U WC Falcons</x:v>
      </x:c>
      <x:c r="J163" s="2" t="n">
        <x:f>IF(D163=F163,1,0)</x:f>
        <x:v>0</x:v>
      </x:c>
    </x:row>
    <x:row r="164" ht="23" customHeight="1">
      <x:c r="A164" s="8" t="str">
        <x:v>16U</x:v>
      </x:c>
      <x:c r="B164" s="25" t="d">
        <x:v>2026-10-03T12:00:00.000Z</x:v>
      </x:c>
      <x:c r="C164" s="8" t="str">
        <x:v>16U04 - SP Bird Dawgs - Bonfini</x:v>
      </x:c>
      <x:c r="D164" s="21" t="n">
        <x:v>16</x:v>
      </x:c>
      <x:c r="E164" s="8" t="str">
        <x:v>16U WC Lions</x:v>
      </x:c>
      <x:c r="F164" s="21" t="n">
        <x:v>6</x:v>
      </x:c>
      <x:c r="G164" s="8" t="str">
        <x:v>FINAL</x:v>
      </x:c>
      <x:c r="H164" s="8" t="str">
        <x:f>IF(D164=F164,"",IF(D164&gt;F164,C164,E164))</x:f>
        <x:v>16U04 - SP Bird Dawgs - Bonfini</x:v>
      </x:c>
      <x:c r="I164" s="8" t="str">
        <x:f>IF(D164=F164,"",IF(D164&lt;F164,C164,E164))</x:f>
        <x:v>16U WC Lions</x:v>
      </x:c>
      <x:c r="J164" s="8" t="n">
        <x:f>IF(D164=F164,1,0)</x:f>
        <x:v>0</x:v>
      </x:c>
    </x:row>
    <x:row r="165" ht="23" customHeight="1">
      <x:c r="A165" s="2" t="str">
        <x:v>14U</x:v>
      </x:c>
      <x:c r="B165" s="26" t="d">
        <x:v>2026-10-03T12:00:00.000Z</x:v>
      </x:c>
      <x:c r="C165" s="2" t="str">
        <x:v>14U06 - SP Titans - Lopez</x:v>
      </x:c>
      <x:c r="D165" s="23" t="n">
        <x:v>11</x:v>
      </x:c>
      <x:c r="E165" s="2" t="str">
        <x:v>14U Hopewell Rebels</x:v>
      </x:c>
      <x:c r="F165" s="23" t="n">
        <x:v>6</x:v>
      </x:c>
      <x:c r="G165" s="2" t="str">
        <x:v>FINAL</x:v>
      </x:c>
      <x:c r="H165" s="2" t="str">
        <x:f>IF(D165=F165,"",IF(D165&gt;F165,C165,E165))</x:f>
        <x:v>14U06 - SP Titans - Lopez</x:v>
      </x:c>
      <x:c r="I165" s="2" t="str">
        <x:f>IF(D165=F165,"",IF(D165&lt;F165,C165,E165))</x:f>
        <x:v>14U Hopewell Rebels</x:v>
      </x:c>
      <x:c r="J165" s="2" t="n">
        <x:f>IF(D165=F165,1,0)</x:f>
        <x:v>0</x:v>
      </x:c>
    </x:row>
    <x:row r="166" ht="23" customHeight="1">
      <x:c r="A166" s="8" t="str">
        <x:v>14U</x:v>
      </x:c>
      <x:c r="B166" s="25" t="d">
        <x:v>2026-10-03T12:00:00.000Z</x:v>
      </x:c>
      <x:c r="C166" s="8" t="str">
        <x:v>14U Acworth Orange</x:v>
      </x:c>
      <x:c r="D166" s="21" t="n">
        <x:v>4</x:v>
      </x:c>
      <x:c r="E166" s="8" t="str">
        <x:v>14U Hopewell Tar Heels</x:v>
      </x:c>
      <x:c r="F166" s="21" t="n">
        <x:v>19</x:v>
      </x:c>
      <x:c r="G166" s="8" t="str">
        <x:v>FINAL</x:v>
      </x:c>
      <x:c r="H166" s="8" t="str">
        <x:f>IF(D166=F166,"",IF(D166&gt;F166,C166,E166))</x:f>
        <x:v>14U Hopewell Tar Heels</x:v>
      </x:c>
      <x:c r="I166" s="8" t="str">
        <x:f>IF(D166=F166,"",IF(D166&lt;F166,C166,E166))</x:f>
        <x:v>14U Acworth Orange</x:v>
      </x:c>
      <x:c r="J166" s="8" t="n">
        <x:f>IF(D166=F166,1,0)</x:f>
        <x:v>0</x:v>
      </x:c>
    </x:row>
    <x:row r="167" ht="23" customHeight="1">
      <x:c r="A167" s="2" t="str">
        <x:v>14U</x:v>
      </x:c>
      <x:c r="B167" s="26" t="d">
        <x:v>2026-10-03T12:00:00.000Z</x:v>
      </x:c>
      <x:c r="C167" s="2" t="str">
        <x:v>14U - Eastside Pickles</x:v>
      </x:c>
      <x:c r="D167" s="23" t="n">
        <x:v>4</x:v>
      </x:c>
      <x:c r="E167" s="2" t="str">
        <x:v>14u - Smyrna Powell Bailey</x:v>
      </x:c>
      <x:c r="F167" s="23" t="n">
        <x:v>7</x:v>
      </x:c>
      <x:c r="G167" s="2" t="str">
        <x:v>FINAL</x:v>
      </x:c>
      <x:c r="H167" s="2" t="str">
        <x:f>IF(D167=F167,"",IF(D167&gt;F167,C167,E167))</x:f>
        <x:v>14u - Smyrna Powell Bailey</x:v>
      </x:c>
      <x:c r="I167" s="2" t="str">
        <x:f>IF(D167=F167,"",IF(D167&lt;F167,C167,E167))</x:f>
        <x:v>14U - Eastside Pickles</x:v>
      </x:c>
      <x:c r="J167" s="2" t="n">
        <x:f>IF(D167=F167,1,0)</x:f>
        <x:v>0</x:v>
      </x:c>
    </x:row>
    <x:row r="168" ht="23" customHeight="1">
      <x:c r="A168" s="8" t="str">
        <x:v>14U</x:v>
      </x:c>
      <x:c r="B168" s="25" t="d">
        <x:v>2026-10-03T12:00:00.000Z</x:v>
      </x:c>
      <x:c r="C168" s="8" t="str">
        <x:v>14U - Eastside Bananas</x:v>
      </x:c>
      <x:c r="D168" s="21" t="n">
        <x:v>8</x:v>
      </x:c>
      <x:c r="E168" s="8" t="str">
        <x:v>14u - Smyrna Powers</x:v>
      </x:c>
      <x:c r="F168" s="21" t="n">
        <x:v>7</x:v>
      </x:c>
      <x:c r="G168" s="8" t="str">
        <x:v>FINAL</x:v>
      </x:c>
      <x:c r="H168" s="8" t="str">
        <x:f>IF(D168=F168,"",IF(D168&gt;F168,C168,E168))</x:f>
        <x:v>14U - Eastside Bananas</x:v>
      </x:c>
      <x:c r="I168" s="8" t="str">
        <x:f>IF(D168=F168,"",IF(D168&lt;F168,C168,E168))</x:f>
        <x:v>14u - Smyrna Powers</x:v>
      </x:c>
      <x:c r="J168" s="8" t="n">
        <x:f>IF(D168=F168,1,0)</x:f>
        <x:v>0</x:v>
      </x:c>
    </x:row>
    <x:row r="169" ht="23" customHeight="1">
      <x:c r="A169" s="2" t="str">
        <x:v>14U</x:v>
      </x:c>
      <x:c r="B169" s="26" t="d">
        <x:v>2026-10-03T12:00:00.000Z</x:v>
      </x:c>
      <x:c r="C169" s="2" t="str">
        <x:v>14U02 - SP Slammers - Rosecrans</x:v>
      </x:c>
      <x:c r="D169" s="23" t="n">
        <x:v>7</x:v>
      </x:c>
      <x:c r="E169" s="2" t="str">
        <x:v>14U - Eastside Flamingos</x:v>
      </x:c>
      <x:c r="F169" s="23" t="n">
        <x:v>4</x:v>
      </x:c>
      <x:c r="G169" s="2" t="str">
        <x:v>FINAL</x:v>
      </x:c>
      <x:c r="H169" s="2" t="str">
        <x:f>IF(D169=F169,"",IF(D169&gt;F169,C169,E169))</x:f>
        <x:v>14U02 - SP Slammers - Rosecrans</x:v>
      </x:c>
      <x:c r="I169" s="2" t="str">
        <x:f>IF(D169=F169,"",IF(D169&lt;F169,C169,E169))</x:f>
        <x:v>14U - Eastside Flamingos</x:v>
      </x:c>
      <x:c r="J169" s="2" t="n">
        <x:f>IF(D169=F169,1,0)</x:f>
        <x:v>0</x:v>
      </x:c>
    </x:row>
    <x:row r="170" ht="23" customHeight="1">
      <x:c r="A170" s="8" t="str">
        <x:v>14U</x:v>
      </x:c>
      <x:c r="B170" s="25" t="d">
        <x:v>2026-10-03T12:00:00.000Z</x:v>
      </x:c>
      <x:c r="C170" s="8" t="str">
        <x:v>14U Hobgood Ghost Peppers</x:v>
      </x:c>
      <x:c r="D170" s="21" t="n">
        <x:v>2</x:v>
      </x:c>
      <x:c r="E170" s="8" t="str">
        <x:v>14U - Eastside Coastal Chaos</x:v>
      </x:c>
      <x:c r="F170" s="21" t="n">
        <x:v>8</x:v>
      </x:c>
      <x:c r="G170" s="8" t="str">
        <x:v>FINAL</x:v>
      </x:c>
      <x:c r="H170" s="8" t="str">
        <x:f>IF(D170=F170,"",IF(D170&gt;F170,C170,E170))</x:f>
        <x:v>14U - Eastside Coastal Chaos</x:v>
      </x:c>
      <x:c r="I170" s="8" t="str">
        <x:f>IF(D170=F170,"",IF(D170&lt;F170,C170,E170))</x:f>
        <x:v>14U Hobgood Ghost Peppers</x:v>
      </x:c>
      <x:c r="J170" s="8" t="n">
        <x:f>IF(D170=F170,1,0)</x:f>
        <x:v>0</x:v>
      </x:c>
    </x:row>
    <x:row r="171" ht="23" customHeight="1">
      <x:c r="A171" s="2" t="str">
        <x:v>14U</x:v>
      </x:c>
      <x:c r="B171" s="26" t="d">
        <x:v>2026-10-03T12:00:00.000Z</x:v>
      </x:c>
      <x:c r="C171" s="2" t="str">
        <x:v>14U Hopewell Bulldogs</x:v>
      </x:c>
      <x:c r="D171" s="23" t="n">
        <x:v>1</x:v>
      </x:c>
      <x:c r="E171" s="2" t="str">
        <x:v>14u - Eastside Wooly Mammoths</x:v>
      </x:c>
      <x:c r="F171" s="23" t="n">
        <x:v>9</x:v>
      </x:c>
      <x:c r="G171" s="2" t="str">
        <x:v>FINAL</x:v>
      </x:c>
      <x:c r="H171" s="2" t="str">
        <x:f>IF(D171=F171,"",IF(D171&gt;F171,C171,E171))</x:f>
        <x:v>14u - Eastside Wooly Mammoths</x:v>
      </x:c>
      <x:c r="I171" s="2" t="str">
        <x:f>IF(D171=F171,"",IF(D171&lt;F171,C171,E171))</x:f>
        <x:v>14U Hopewell Bulldogs</x:v>
      </x:c>
      <x:c r="J171" s="2" t="n">
        <x:f>IF(D171=F171,1,0)</x:f>
        <x:v>0</x:v>
      </x:c>
    </x:row>
    <x:row r="172" ht="23" customHeight="1">
      <x:c r="A172" s="8" t="str">
        <x:v>14U</x:v>
      </x:c>
      <x:c r="B172" s="25" t="d">
        <x:v>2026-10-03T12:00:00.000Z</x:v>
      </x:c>
      <x:c r="C172" s="8" t="str">
        <x:v>14U Roswell Cannon Ballers</x:v>
      </x:c>
      <x:c r="D172" s="21" t="n">
        <x:v>5</x:v>
      </x:c>
      <x:c r="E172" s="8" t="str">
        <x:v>14U - Eastside Party Animals</x:v>
      </x:c>
      <x:c r="F172" s="21" t="n">
        <x:v>17</x:v>
      </x:c>
      <x:c r="G172" s="8" t="str">
        <x:v>FINAL</x:v>
      </x:c>
      <x:c r="H172" s="8" t="str">
        <x:f>IF(D172=F172,"",IF(D172&gt;F172,C172,E172))</x:f>
        <x:v>14U - Eastside Party Animals</x:v>
      </x:c>
      <x:c r="I172" s="8" t="str">
        <x:f>IF(D172=F172,"",IF(D172&lt;F172,C172,E172))</x:f>
        <x:v>14U Roswell Cannon Ballers</x:v>
      </x:c>
      <x:c r="J172" s="8" t="n">
        <x:f>IF(D172=F172,1,0)</x:f>
        <x:v>0</x:v>
      </x:c>
    </x:row>
    <x:row r="173" ht="23" customHeight="1">
      <x:c r="A173" s="2" t="str">
        <x:v>16U</x:v>
      </x:c>
      <x:c r="B173" s="26" t="d">
        <x:v>2026-10-03T12:00:00.000Z</x:v>
      </x:c>
      <x:c r="C173" s="2" t="str">
        <x:v>16U Roswell Cannon Ballers</x:v>
      </x:c>
      <x:c r="D173" s="23" t="n">
        <x:v>20</x:v>
      </x:c>
      <x:c r="E173" s="2" t="str">
        <x:v>16U- Eastside Woolly Mammoths</x:v>
      </x:c>
      <x:c r="F173" s="23" t="n">
        <x:v>0</x:v>
      </x:c>
      <x:c r="G173" s="2" t="str">
        <x:v>FINAL</x:v>
      </x:c>
      <x:c r="H173" s="2" t="str">
        <x:f>IF(D173=F173,"",IF(D173&gt;F173,C173,E173))</x:f>
        <x:v>16U Roswell Cannon Ballers</x:v>
      </x:c>
      <x:c r="I173" s="2" t="str">
        <x:f>IF(D173=F173,"",IF(D173&lt;F173,C173,E173))</x:f>
        <x:v>16U- Eastside Woolly Mammoths</x:v>
      </x:c>
      <x:c r="J173" s="2" t="n">
        <x:f>IF(D173=F173,1,0)</x:f>
        <x:v>0</x:v>
      </x:c>
    </x:row>
    <x:row r="174" ht="23" customHeight="1">
      <x:c r="A174" s="8" t="str">
        <x:v>16U</x:v>
      </x:c>
      <x:c r="B174" s="25" t="d">
        <x:v>2026-10-03T12:00:00.000Z</x:v>
      </x:c>
      <x:c r="C174" s="8" t="str">
        <x:v>16u - Smyrna Lively</x:v>
      </x:c>
      <x:c r="D174" s="21" t="n">
        <x:v>9</x:v>
      </x:c>
      <x:c r="E174" s="8" t="str">
        <x:v>16U- Eastside Party Animals</x:v>
      </x:c>
      <x:c r="F174" s="21" t="n">
        <x:v>10</x:v>
      </x:c>
      <x:c r="G174" s="8" t="str">
        <x:v>FINAL</x:v>
      </x:c>
      <x:c r="H174" s="8" t="str">
        <x:f>IF(D174=F174,"",IF(D174&gt;F174,C174,E174))</x:f>
        <x:v>16U- Eastside Party Animals</x:v>
      </x:c>
      <x:c r="I174" s="8" t="str">
        <x:f>IF(D174=F174,"",IF(D174&lt;F174,C174,E174))</x:f>
        <x:v>16u - Smyrna Lively</x:v>
      </x:c>
      <x:c r="J174" s="8" t="n">
        <x:f>IF(D174=F174,1,0)</x:f>
        <x:v>0</x:v>
      </x:c>
    </x:row>
    <x:row r="175" ht="23" customHeight="1">
      <x:c r="A175" s="2" t="str">
        <x:v>14U</x:v>
      </x:c>
      <x:c r="B175" s="26" t="d">
        <x:v>2026-10-03T12:00:00.000Z</x:v>
      </x:c>
      <x:c r="C175" s="2" t="str">
        <x:v>14U WC Chargers</x:v>
      </x:c>
      <x:c r="D175" s="23" t="n">
        <x:v>12</x:v>
      </x:c>
      <x:c r="E175" s="2" t="str">
        <x:v>14U01 - SP Thunderbolts - Thomas</x:v>
      </x:c>
      <x:c r="F175" s="23" t="n">
        <x:v>7</x:v>
      </x:c>
      <x:c r="G175" s="2" t="str">
        <x:v>FINAL</x:v>
      </x:c>
      <x:c r="H175" s="2" t="str">
        <x:f>IF(D175=F175,"",IF(D175&gt;F175,C175,E175))</x:f>
        <x:v>14U WC Chargers</x:v>
      </x:c>
      <x:c r="I175" s="2" t="str">
        <x:f>IF(D175=F175,"",IF(D175&lt;F175,C175,E175))</x:f>
        <x:v>14U01 - SP Thunderbolts - Thomas</x:v>
      </x:c>
      <x:c r="J175" s="2" t="n">
        <x:f>IF(D175=F175,1,0)</x:f>
        <x:v>0</x:v>
      </x:c>
    </x:row>
    <x:row r="176" ht="23" customHeight="1">
      <x:c r="A176" s="8" t="str">
        <x:v>14U</x:v>
      </x:c>
      <x:c r="B176" s="25" t="d">
        <x:v>2026-10-03T12:00:00.000Z</x:v>
      </x:c>
      <x:c r="C176" s="8" t="str">
        <x:v>14U WC Falcons</x:v>
      </x:c>
      <x:c r="D176" s="21" t="n">
        <x:v>8</x:v>
      </x:c>
      <x:c r="E176" s="8" t="str">
        <x:v>14U03 - SP Mud Monsters - Latzak</x:v>
      </x:c>
      <x:c r="F176" s="21" t="n">
        <x:v>3</x:v>
      </x:c>
      <x:c r="G176" s="8" t="str">
        <x:v>FINAL</x:v>
      </x:c>
      <x:c r="H176" s="8" t="str">
        <x:f>IF(D176=F176,"",IF(D176&gt;F176,C176,E176))</x:f>
        <x:v>14U WC Falcons</x:v>
      </x:c>
      <x:c r="I176" s="8" t="str">
        <x:f>IF(D176=F176,"",IF(D176&lt;F176,C176,E176))</x:f>
        <x:v>14U03 - SP Mud Monsters - Latzak</x:v>
      </x:c>
      <x:c r="J176" s="8" t="n">
        <x:f>IF(D176=F176,1,0)</x:f>
        <x:v>0</x:v>
      </x:c>
    </x:row>
    <x:row r="177" ht="23" customHeight="1">
      <x:c r="A177" s="2" t="str">
        <x:v>14U</x:v>
      </x:c>
      <x:c r="B177" s="26" t="d">
        <x:v>2026-10-03T12:00:00.000Z</x:v>
      </x:c>
      <x:c r="C177" s="2" t="str">
        <x:v>14U WC Seahawks</x:v>
      </x:c>
      <x:c r="D177" s="23" t="n">
        <x:v>11</x:v>
      </x:c>
      <x:c r="E177" s="2" t="str">
        <x:v>14U05 - SP Crushers - Gutierrez</x:v>
      </x:c>
      <x:c r="F177" s="23" t="n">
        <x:v>13</x:v>
      </x:c>
      <x:c r="G177" s="2" t="str">
        <x:v>FINAL</x:v>
      </x:c>
      <x:c r="H177" s="2" t="str">
        <x:f>IF(D177=F177,"",IF(D177&gt;F177,C177,E177))</x:f>
        <x:v>14U05 - SP Crushers - Gutierrez</x:v>
      </x:c>
      <x:c r="I177" s="2" t="str">
        <x:f>IF(D177=F177,"",IF(D177&lt;F177,C177,E177))</x:f>
        <x:v>14U WC Seahawks</x:v>
      </x:c>
      <x:c r="J177" s="2" t="n">
        <x:f>IF(D177=F177,1,0)</x:f>
        <x:v>0</x:v>
      </x:c>
    </x:row>
    <x:row r="178" ht="23" customHeight="1">
      <x:c r="A178" s="8" t="str">
        <x:v>14U</x:v>
      </x:c>
      <x:c r="B178" s="25" t="d">
        <x:v>2026-10-03T12:00:00.000Z</x:v>
      </x:c>
      <x:c r="C178" s="8" t="str">
        <x:v>14U Hopewell Yellow Jackets</x:v>
      </x:c>
      <x:c r="D178" s="21" t="n">
        <x:v>8</x:v>
      </x:c>
      <x:c r="E178" s="8" t="str">
        <x:v>14U09 - SP Otters - Harmon</x:v>
      </x:c>
      <x:c r="F178" s="21" t="n">
        <x:v>9</x:v>
      </x:c>
      <x:c r="G178" s="8" t="str">
        <x:v>FINAL</x:v>
      </x:c>
      <x:c r="H178" s="8" t="str">
        <x:f>IF(D178=F178,"",IF(D178&gt;F178,C178,E178))</x:f>
        <x:v>14U09 - SP Otters - Harmon</x:v>
      </x:c>
      <x:c r="I178" s="8" t="str">
        <x:f>IF(D178=F178,"",IF(D178&lt;F178,C178,E178))</x:f>
        <x:v>14U Hopewell Yellow Jackets</x:v>
      </x:c>
      <x:c r="J178" s="8" t="n">
        <x:f>IF(D178=F178,1,0)</x:f>
        <x:v>0</x:v>
      </x:c>
    </x:row>
    <x:row r="179" ht="23" customHeight="1">
      <x:c r="A179" s="2" t="str">
        <x:v>18U</x:v>
      </x:c>
      <x:c r="B179" s="26" t="d">
        <x:v>2026-10-03T12:00:00.000Z</x:v>
      </x:c>
      <x:c r="C179" s="2" t="str">
        <x:v>17/18U AYBA Trash Pandas</x:v>
      </x:c>
      <x:c r="D179" s="23" t="n">
        <x:v>6</x:v>
      </x:c>
      <x:c r="E179" s="2" t="str">
        <x:v>18U02 - SP Titans - Burtnett</x:v>
      </x:c>
      <x:c r="F179" s="23" t="n">
        <x:v>3</x:v>
      </x:c>
      <x:c r="G179" s="2" t="str">
        <x:v>FINAL</x:v>
      </x:c>
      <x:c r="H179" s="2" t="str">
        <x:f>IF(D179=F179,"",IF(D179&gt;F179,C179,E179))</x:f>
        <x:v>17/18U AYBA Trash Pandas</x:v>
      </x:c>
      <x:c r="I179" s="2" t="str">
        <x:f>IF(D179=F179,"",IF(D179&lt;F179,C179,E179))</x:f>
        <x:v>18U02 - SP Titans - Burtnett</x:v>
      </x:c>
      <x:c r="J179" s="2" t="n">
        <x:f>IF(D179=F179,1,0)</x:f>
        <x:v>0</x:v>
      </x:c>
    </x:row>
    <x:row r="180" ht="23" customHeight="1">
      <x:c r="A180" s="8" t="str">
        <x:v>16U</x:v>
      </x:c>
      <x:c r="B180" s="25" t="d">
        <x:v>2026-10-03T12:00:00.000Z</x:v>
      </x:c>
      <x:c r="C180" s="8" t="str">
        <x:v>16u - Smyrna Holden</x:v>
      </x:c>
      <x:c r="D180" s="21" t="n">
        <x:v>1</x:v>
      </x:c>
      <x:c r="E180" s="8" t="str">
        <x:v>16U01 - SP Thunderbolts - Henson</x:v>
      </x:c>
      <x:c r="F180" s="21" t="n">
        <x:v>9</x:v>
      </x:c>
      <x:c r="G180" s="8" t="str">
        <x:v>FINAL</x:v>
      </x:c>
      <x:c r="H180" s="8" t="str">
        <x:f>IF(D180=F180,"",IF(D180&gt;F180,C180,E180))</x:f>
        <x:v>16U01 - SP Thunderbolts - Henson</x:v>
      </x:c>
      <x:c r="I180" s="8" t="str">
        <x:f>IF(D180=F180,"",IF(D180&lt;F180,C180,E180))</x:f>
        <x:v>16u - Smyrna Holden</x:v>
      </x:c>
      <x:c r="J180" s="8" t="n">
        <x:f>IF(D180=F180,1,0)</x:f>
        <x:v>0</x:v>
      </x:c>
    </x:row>
    <x:row r="181" ht="23" customHeight="1">
      <x:c r="A181" s="2" t="str">
        <x:v>16U</x:v>
      </x:c>
      <x:c r="B181" s="26" t="d">
        <x:v>2026-10-03T12:00:00.000Z</x:v>
      </x:c>
      <x:c r="C181" s="2" t="str">
        <x:v>16U Clarkdale Eagles</x:v>
      </x:c>
      <x:c r="D181" s="23" t="n">
        <x:v>0</x:v>
      </x:c>
      <x:c r="E181" s="2" t="str">
        <x:v>16U03 - SP Jackals - Frazier</x:v>
      </x:c>
      <x:c r="F181" s="23" t="n">
        <x:v>15</x:v>
      </x:c>
      <x:c r="G181" s="2" t="str">
        <x:v>FINAL</x:v>
      </x:c>
      <x:c r="H181" s="2" t="str">
        <x:f>IF(D181=F181,"",IF(D181&gt;F181,C181,E181))</x:f>
        <x:v>16U03 - SP Jackals - Frazier</x:v>
      </x:c>
      <x:c r="I181" s="2" t="str">
        <x:f>IF(D181=F181,"",IF(D181&lt;F181,C181,E181))</x:f>
        <x:v>16U Clarkdale Eagles</x:v>
      </x:c>
      <x:c r="J181" s="2" t="n">
        <x:f>IF(D181=F181,1,0)</x:f>
        <x:v>0</x:v>
      </x:c>
    </x:row>
    <x:row r="182" ht="23" customHeight="1">
      <x:c r="A182" s="8" t="str">
        <x:v>16U</x:v>
      </x:c>
      <x:c r="B182" s="25" t="d">
        <x:v>2026-10-03T12:00:00.000Z</x:v>
      </x:c>
      <x:c r="C182" s="8" t="str">
        <x:v>16U06 - SP Titans - Bell</x:v>
      </x:c>
      <x:c r="D182" s="21" t="n">
        <x:v>5</x:v>
      </x:c>
      <x:c r="E182" s="8" t="str">
        <x:v>16U05 - SP Grizzlies - Alfonso</x:v>
      </x:c>
      <x:c r="F182" s="21" t="n">
        <x:v>11</x:v>
      </x:c>
      <x:c r="G182" s="8" t="str">
        <x:v>FINAL</x:v>
      </x:c>
      <x:c r="H182" s="8" t="str">
        <x:f>IF(D182=F182,"",IF(D182&gt;F182,C182,E182))</x:f>
        <x:v>16U05 - SP Grizzlies - Alfonso</x:v>
      </x:c>
      <x:c r="I182" s="8" t="str">
        <x:f>IF(D182=F182,"",IF(D182&lt;F182,C182,E182))</x:f>
        <x:v>16U06 - SP Titans - Bell</x:v>
      </x:c>
      <x:c r="J182" s="8" t="n">
        <x:f>IF(D182=F182,1,0)</x:f>
        <x:v>0</x:v>
      </x:c>
    </x:row>
    <x:row r="183" ht="23" customHeight="1">
      <x:c r="A183" s="2" t="str">
        <x:v>14U</x:v>
      </x:c>
      <x:c r="B183" s="26" t="d">
        <x:v>2026-10-03T12:00:00.000Z</x:v>
      </x:c>
      <x:c r="C183" s="2" t="str">
        <x:v>14u - Smyrna Dunbeck</x:v>
      </x:c>
      <x:c r="D183" s="23" t="n">
        <x:v>18</x:v>
      </x:c>
      <x:c r="E183" s="2" t="str">
        <x:v>14U Roswell Trash Pandas</x:v>
      </x:c>
      <x:c r="F183" s="23" t="n">
        <x:v>2</x:v>
      </x:c>
      <x:c r="G183" s="2" t="str">
        <x:v>FINAL</x:v>
      </x:c>
      <x:c r="H183" s="2" t="str">
        <x:f>IF(D183=F183,"",IF(D183&gt;F183,C183,E183))</x:f>
        <x:v>14u - Smyrna Dunbeck</x:v>
      </x:c>
      <x:c r="I183" s="2" t="str">
        <x:f>IF(D183=F183,"",IF(D183&lt;F183,C183,E183))</x:f>
        <x:v>14U Roswell Trash Pandas</x:v>
      </x:c>
      <x:c r="J183" s="2" t="n">
        <x:f>IF(D183=F183,1,0)</x:f>
        <x:v>0</x:v>
      </x:c>
    </x:row>
    <x:row r="184" ht="23" customHeight="1">
      <x:c r="A184" s="8" t="str">
        <x:v>14U</x:v>
      </x:c>
      <x:c r="B184" s="25" t="d">
        <x:v>2026-10-03T12:00:00.000Z</x:v>
      </x:c>
      <x:c r="C184" s="8" t="str">
        <x:v>14U07 - SP Jackals - Malloy</x:v>
      </x:c>
      <x:c r="D184" s="21" t="n">
        <x:v>9</x:v>
      </x:c>
      <x:c r="E184" s="8" t="str">
        <x:v>14U Hobgood Fireflies</x:v>
      </x:c>
      <x:c r="F184" s="21" t="n">
        <x:v>4</x:v>
      </x:c>
      <x:c r="G184" s="8" t="str">
        <x:v>FINAL</x:v>
      </x:c>
      <x:c r="H184" s="8" t="str">
        <x:f>IF(D184=F184,"",IF(D184&gt;F184,C184,E184))</x:f>
        <x:v>14U07 - SP Jackals - Malloy</x:v>
      </x:c>
      <x:c r="I184" s="8" t="str">
        <x:f>IF(D184=F184,"",IF(D184&lt;F184,C184,E184))</x:f>
        <x:v>14U Hobgood Fireflies</x:v>
      </x:c>
      <x:c r="J184" s="8" t="n">
        <x:f>IF(D184=F184,1,0)</x:f>
        <x:v>0</x:v>
      </x:c>
    </x:row>
    <x:row r="185" ht="23" customHeight="1">
      <x:c r="A185" s="2" t="str">
        <x:v>14U</x:v>
      </x:c>
      <x:c r="B185" s="26" t="d">
        <x:v>2026-10-03T12:00:00.000Z</x:v>
      </x:c>
      <x:c r="C185" s="2" t="str">
        <x:v>14U Acworth Navy</x:v>
      </x:c>
      <x:c r="D185" s="23" t="n">
        <x:v>13</x:v>
      </x:c>
      <x:c r="E185" s="2" t="str">
        <x:v>14U Hobgood Trash Pandas</x:v>
      </x:c>
      <x:c r="F185" s="23" t="n">
        <x:v>11</x:v>
      </x:c>
      <x:c r="G185" s="2" t="str">
        <x:v>FINAL</x:v>
      </x:c>
      <x:c r="H185" s="2" t="str">
        <x:f>IF(D185=F185,"",IF(D185&gt;F185,C185,E185))</x:f>
        <x:v>14U Acworth Navy</x:v>
      </x:c>
      <x:c r="I185" s="2" t="str">
        <x:f>IF(D185=F185,"",IF(D185&lt;F185,C185,E185))</x:f>
        <x:v>14U Hobgood Trash Pandas</x:v>
      </x:c>
      <x:c r="J185" s="2" t="n">
        <x:f>IF(D185=F185,1,0)</x:f>
        <x:v>0</x:v>
      </x:c>
    </x:row>
    <x:row r="186" ht="23" customHeight="1">
      <x:c r="A186" s="8" t="str">
        <x:v>14U</x:v>
      </x:c>
      <x:c r="B186" s="25" t="d">
        <x:v>2026-10-03T12:00:00.000Z</x:v>
      </x:c>
      <x:c r="C186" s="8" t="str">
        <x:v>14U08 - SP Wild Things - Patterson</x:v>
      </x:c>
      <x:c r="D186" s="21" t="n">
        <x:v>1</x:v>
      </x:c>
      <x:c r="E186" s="8" t="str">
        <x:v>14U Hobgood Aces</x:v>
      </x:c>
      <x:c r="F186" s="21" t="n">
        <x:v>3</x:v>
      </x:c>
      <x:c r="G186" s="8" t="str">
        <x:v>FINAL</x:v>
      </x:c>
      <x:c r="H186" s="8" t="str">
        <x:f>IF(D186=F186,"",IF(D186&gt;F186,C186,E186))</x:f>
        <x:v>14U Hobgood Aces</x:v>
      </x:c>
      <x:c r="I186" s="8" t="str">
        <x:f>IF(D186=F186,"",IF(D186&lt;F186,C186,E186))</x:f>
        <x:v>14U08 - SP Wild Things - Patterson</x:v>
      </x:c>
      <x:c r="J186" s="8" t="n">
        <x:f>IF(D186=F186,1,0)</x:f>
        <x:v>0</x:v>
      </x:c>
    </x:row>
    <x:row r="187" ht="23" customHeight="1">
      <x:c r="A187" s="2" t="str">
        <x:v>18U</x:v>
      </x:c>
      <x:c r="B187" s="26" t="d">
        <x:v>2026-10-03T12:00:00.000Z</x:v>
      </x:c>
      <x:c r="C187" s="2" t="str">
        <x:v>18U-Eastside Flamingos</x:v>
      </x:c>
      <x:c r="D187" s="23" t="n">
        <x:v>16</x:v>
      </x:c>
      <x:c r="E187" s="2" t="str">
        <x:v>18U Biscuits</x:v>
      </x:c>
      <x:c r="F187" s="23" t="n">
        <x:v>5</x:v>
      </x:c>
      <x:c r="G187" s="2" t="str">
        <x:v>FINAL</x:v>
      </x:c>
      <x:c r="H187" s="2" t="str">
        <x:f>IF(D187=F187,"",IF(D187&gt;F187,C187,E187))</x:f>
        <x:v>18U-Eastside Flamingos</x:v>
      </x:c>
      <x:c r="I187" s="2" t="str">
        <x:f>IF(D187=F187,"",IF(D187&lt;F187,C187,E187))</x:f>
        <x:v>18U Biscuits</x:v>
      </x:c>
      <x:c r="J187" s="2" t="n">
        <x:f>IF(D187=F187,1,0)</x:f>
        <x:v>0</x:v>
      </x:c>
    </x:row>
    <x:row r="188" ht="23" customHeight="1">
      <x:c r="A188" s="8" t="str">
        <x:v>16U</x:v>
      </x:c>
      <x:c r="B188" s="25" t="d">
        <x:v>2026-10-03T12:00:00.000Z</x:v>
      </x:c>
      <x:c r="C188" s="8" t="str">
        <x:v>16U WC Broncos</x:v>
      </x:c>
      <x:c r="D188" s="21" t="n">
        <x:v>1</x:v>
      </x:c>
      <x:c r="E188" s="8" t="str">
        <x:v>16U Hobgood Trash Pandas</x:v>
      </x:c>
      <x:c r="F188" s="21" t="n">
        <x:v>7</x:v>
      </x:c>
      <x:c r="G188" s="8" t="str">
        <x:v>FINAL</x:v>
      </x:c>
      <x:c r="H188" s="8" t="str">
        <x:f>IF(D188=F188,"",IF(D188&gt;F188,C188,E188))</x:f>
        <x:v>16U Hobgood Trash Pandas</x:v>
      </x:c>
      <x:c r="I188" s="8" t="str">
        <x:f>IF(D188=F188,"",IF(D188&lt;F188,C188,E188))</x:f>
        <x:v>16U WC Broncos</x:v>
      </x:c>
      <x:c r="J188" s="8" t="n">
        <x:f>IF(D188=F188,1,0)</x:f>
        <x:v>0</x:v>
      </x:c>
    </x:row>
    <x:row r="189" ht="23" customHeight="1">
      <x:c r="A189" s="2" t="str">
        <x:v>16U</x:v>
      </x:c>
      <x:c r="B189" s="26" t="d">
        <x:v>2026-10-03T12:00:00.000Z</x:v>
      </x:c>
      <x:c r="C189" s="2" t="str">
        <x:v>16U- Eastside Flamingos</x:v>
      </x:c>
      <x:c r="D189" s="23" t="n">
        <x:v>17</x:v>
      </x:c>
      <x:c r="E189" s="2" t="str">
        <x:v>Ocee Orange 16u</x:v>
      </x:c>
      <x:c r="F189" s="23" t="n">
        <x:v>8</x:v>
      </x:c>
      <x:c r="G189" s="2" t="str">
        <x:v>FINAL</x:v>
      </x:c>
      <x:c r="H189" s="2" t="str">
        <x:f>IF(D189=F189,"",IF(D189&gt;F189,C189,E189))</x:f>
        <x:v>16U- Eastside Flamingos</x:v>
      </x:c>
      <x:c r="I189" s="2" t="str">
        <x:f>IF(D189=F189,"",IF(D189&lt;F189,C189,E189))</x:f>
        <x:v>Ocee Orange 16u</x:v>
      </x:c>
      <x:c r="J189" s="2" t="n">
        <x:f>IF(D189=F189,1,0)</x:f>
        <x:v>0</x:v>
      </x:c>
    </x:row>
    <x:row r="190" ht="23" customHeight="1">
      <x:c r="A190" s="8" t="str">
        <x:v>14U</x:v>
      </x:c>
      <x:c r="B190" s="25" t="d">
        <x:v>2026-10-03T12:00:00.000Z</x:v>
      </x:c>
      <x:c r="C190" s="8" t="str">
        <x:v>14u - Smyrna Morris</x:v>
      </x:c>
      <x:c r="D190" s="21" t="n">
        <x:v>18</x:v>
      </x:c>
      <x:c r="E190" s="8" t="str">
        <x:v>14U - EM Royals</x:v>
      </x:c>
      <x:c r="F190" s="21" t="n">
        <x:v>8</x:v>
      </x:c>
      <x:c r="G190" s="8" t="str">
        <x:v>FINAL</x:v>
      </x:c>
      <x:c r="H190" s="8" t="str">
        <x:f>IF(D190=F190,"",IF(D190&gt;F190,C190,E190))</x:f>
        <x:v>14u - Smyrna Morris</x:v>
      </x:c>
      <x:c r="I190" s="8" t="str">
        <x:f>IF(D190=F190,"",IF(D190&lt;F190,C190,E190))</x:f>
        <x:v>14U - EM Royals</x:v>
      </x:c>
      <x:c r="J190" s="8" t="n">
        <x:f>IF(D190=F190,1,0)</x:f>
        <x:v>0</x:v>
      </x:c>
    </x:row>
    <x:row r="191" ht="23" customHeight="1">
      <x:c r="A191" s="2" t="str">
        <x:v>16U</x:v>
      </x:c>
      <x:c r="B191" s="26" t="d">
        <x:v>2026-10-03T12:00:00.000Z</x:v>
      </x:c>
      <x:c r="C191" s="2" t="str">
        <x:v>16U02 - SP Wild Things - Dennington</x:v>
      </x:c>
      <x:c r="D191" s="23" t="n">
        <x:v>4</x:v>
      </x:c>
      <x:c r="E191" s="2" t="str">
        <x:v>16U AYBA/Wills Park Mudhens Fall 26</x:v>
      </x:c>
      <x:c r="F191" s="23" t="n">
        <x:v>5</x:v>
      </x:c>
      <x:c r="G191" s="2" t="str">
        <x:v>FINAL</x:v>
      </x:c>
      <x:c r="H191" s="2" t="str">
        <x:f>IF(D191=F191,"",IF(D191&gt;F191,C191,E191))</x:f>
        <x:v>16U AYBA/Wills Park Mudhens Fall 26</x:v>
      </x:c>
      <x:c r="I191" s="2" t="str">
        <x:f>IF(D191=F191,"",IF(D191&lt;F191,C191,E191))</x:f>
        <x:v>16U02 - SP Wild Things - Dennington</x:v>
      </x:c>
      <x:c r="J191" s="2" t="n">
        <x:f>IF(D191=F191,1,0)</x:f>
        <x:v>0</x:v>
      </x:c>
    </x:row>
    <x:row r="192" ht="23" customHeight="1">
      <x:c r="A192" s="8" t="str">
        <x:v>14U</x:v>
      </x:c>
      <x:c r="B192" s="25" t="d">
        <x:v>2026-10-11T12:00:00.000Z</x:v>
      </x:c>
      <x:c r="C192" s="8" t="str">
        <x:v>14U Hopewell Bulldogs</x:v>
      </x:c>
      <x:c r="D192" s="21" t="n">
        <x:v>8</x:v>
      </x:c>
      <x:c r="E192" s="8" t="str">
        <x:v>14U06 - SP Titans - Lopez</x:v>
      </x:c>
      <x:c r="F192" s="21" t="n">
        <x:v>18</x:v>
      </x:c>
      <x:c r="G192" s="8" t="str">
        <x:v>FINAL</x:v>
      </x:c>
      <x:c r="H192" s="8" t="str">
        <x:f>IF(D192=F192,"",IF(D192&gt;F192,C192,E192))</x:f>
        <x:v>14U06 - SP Titans - Lopez</x:v>
      </x:c>
      <x:c r="I192" s="8" t="str">
        <x:f>IF(D192=F192,"",IF(D192&lt;F192,C192,E192))</x:f>
        <x:v>14U Hopewell Bulldogs</x:v>
      </x:c>
      <x:c r="J192" s="8" t="n">
        <x:f>IF(D192=F192,1,0)</x:f>
        <x:v>0</x:v>
      </x:c>
    </x:row>
    <x:row r="193" ht="23" customHeight="1">
      <x:c r="A193" s="2" t="str">
        <x:v>14U</x:v>
      </x:c>
      <x:c r="B193" s="26" t="d">
        <x:v>2026-10-11T12:00:00.000Z</x:v>
      </x:c>
      <x:c r="C193" s="2" t="str">
        <x:v>14U Hobgood Ghost Peppers</x:v>
      </x:c>
      <x:c r="D193" s="23" t="n">
        <x:v>5</x:v>
      </x:c>
      <x:c r="E193" s="2" t="str">
        <x:v>14U08 - SP Wild Things - Patterson</x:v>
      </x:c>
      <x:c r="F193" s="23" t="n">
        <x:v>16</x:v>
      </x:c>
      <x:c r="G193" s="2" t="str">
        <x:v>FINAL</x:v>
      </x:c>
      <x:c r="H193" s="2" t="str">
        <x:f>IF(D193=F193,"",IF(D193&gt;F193,C193,E193))</x:f>
        <x:v>14U08 - SP Wild Things - Patterson</x:v>
      </x:c>
      <x:c r="I193" s="2" t="str">
        <x:f>IF(D193=F193,"",IF(D193&lt;F193,C193,E193))</x:f>
        <x:v>14U Hobgood Ghost Peppers</x:v>
      </x:c>
      <x:c r="J193" s="2" t="n">
        <x:f>IF(D193=F193,1,0)</x:f>
        <x:v>0</x:v>
      </x:c>
    </x:row>
    <x:row r="194" ht="23" customHeight="1">
      <x:c r="A194" s="8" t="str">
        <x:v>14U</x:v>
      </x:c>
      <x:c r="B194" s="25" t="d">
        <x:v>2026-10-11T12:00:00.000Z</x:v>
      </x:c>
      <x:c r="C194" s="8" t="str">
        <x:v>14U WC Seahawks</x:v>
      </x:c>
      <x:c r="D194" s="21" t="n">
        <x:v>14</x:v>
      </x:c>
      <x:c r="E194" s="8" t="str">
        <x:v>14U09 - SP Otters - Harmon</x:v>
      </x:c>
      <x:c r="F194" s="21" t="n">
        <x:v>6</x:v>
      </x:c>
      <x:c r="G194" s="8" t="str">
        <x:v>FINAL</x:v>
      </x:c>
      <x:c r="H194" s="8" t="str">
        <x:f>IF(D194=F194,"",IF(D194&gt;F194,C194,E194))</x:f>
        <x:v>14U WC Seahawks</x:v>
      </x:c>
      <x:c r="I194" s="8" t="str">
        <x:f>IF(D194=F194,"",IF(D194&lt;F194,C194,E194))</x:f>
        <x:v>14U09 - SP Otters - Harmon</x:v>
      </x:c>
      <x:c r="J194" s="8" t="n">
        <x:f>IF(D194=F194,1,0)</x:f>
        <x:v>0</x:v>
      </x:c>
    </x:row>
    <x:row r="195" ht="23" customHeight="1">
      <x:c r="A195" s="2" t="str">
        <x:v>16U</x:v>
      </x:c>
      <x:c r="B195" s="26" t="d">
        <x:v>2026-10-05T12:00:00.000Z</x:v>
      </x:c>
      <x:c r="C195" s="2" t="str">
        <x:v>16u - Smyrna Holden</x:v>
      </x:c>
      <x:c r="D195" s="23" t="n">
        <x:v>12</x:v>
      </x:c>
      <x:c r="E195" s="2" t="str">
        <x:v>16U Hopewell Tigers</x:v>
      </x:c>
      <x:c r="F195" s="23" t="n">
        <x:v>5</x:v>
      </x:c>
      <x:c r="G195" s="2" t="str">
        <x:v>FINAL</x:v>
      </x:c>
      <x:c r="H195" s="2" t="str">
        <x:f>IF(D195=F195,"",IF(D195&gt;F195,C195,E195))</x:f>
        <x:v>16u - Smyrna Holden</x:v>
      </x:c>
      <x:c r="I195" s="2" t="str">
        <x:f>IF(D195=F195,"",IF(D195&lt;F195,C195,E195))</x:f>
        <x:v>16U Hopewell Tigers</x:v>
      </x:c>
      <x:c r="J195" s="2" t="n">
        <x:f>IF(D195=F195,1,0)</x:f>
        <x:v>0</x:v>
      </x:c>
    </x:row>
    <x:row r="196" ht="23" customHeight="1">
      <x:c r="A196" s="8" t="str">
        <x:v>14U</x:v>
      </x:c>
      <x:c r="B196" s="25" t="d">
        <x:v>2026-10-05T12:00:00.000Z</x:v>
      </x:c>
      <x:c r="C196" s="8" t="str">
        <x:v>14U03 - SP Mud Monsters - Latzak</x:v>
      </x:c>
      <x:c r="D196" s="21" t="n">
        <x:v>16</x:v>
      </x:c>
      <x:c r="E196" s="8" t="str">
        <x:v>14U Hopewell Yellow Jackets</x:v>
      </x:c>
      <x:c r="F196" s="21" t="n">
        <x:v>9</x:v>
      </x:c>
      <x:c r="G196" s="8" t="str">
        <x:v>FINAL</x:v>
      </x:c>
      <x:c r="H196" s="8" t="str">
        <x:f>IF(D196=F196,"",IF(D196&gt;F196,C196,E196))</x:f>
        <x:v>14U03 - SP Mud Monsters - Latzak</x:v>
      </x:c>
      <x:c r="I196" s="8" t="str">
        <x:f>IF(D196=F196,"",IF(D196&lt;F196,C196,E196))</x:f>
        <x:v>14U Hopewell Yellow Jackets</x:v>
      </x:c>
      <x:c r="J196" s="8" t="n">
        <x:f>IF(D196=F196,1,0)</x:f>
        <x:v>0</x:v>
      </x:c>
    </x:row>
    <x:row r="197" ht="23" customHeight="1">
      <x:c r="A197" s="2" t="str">
        <x:v>14U</x:v>
      </x:c>
      <x:c r="B197" s="26" t="d">
        <x:v>2026-10-05T12:00:00.000Z</x:v>
      </x:c>
      <x:c r="C197" s="2" t="str">
        <x:v>14U - Eastside Flamingos</x:v>
      </x:c>
      <x:c r="D197" s="23" t="n">
        <x:v>0</x:v>
      </x:c>
      <x:c r="E197" s="2" t="str">
        <x:v>14U - Eastside Party Animals</x:v>
      </x:c>
      <x:c r="F197" s="23" t="n">
        <x:v>15</x:v>
      </x:c>
      <x:c r="G197" s="2" t="str">
        <x:v>FINAL</x:v>
      </x:c>
      <x:c r="H197" s="2" t="str">
        <x:f>IF(D197=F197,"",IF(D197&gt;F197,C197,E197))</x:f>
        <x:v>14U - Eastside Party Animals</x:v>
      </x:c>
      <x:c r="I197" s="2" t="str">
        <x:f>IF(D197=F197,"",IF(D197&lt;F197,C197,E197))</x:f>
        <x:v>14U - Eastside Flamingos</x:v>
      </x:c>
      <x:c r="J197" s="2" t="n">
        <x:f>IF(D197=F197,1,0)</x:f>
        <x:v>0</x:v>
      </x:c>
    </x:row>
    <x:row r="198" ht="23" customHeight="1">
      <x:c r="A198" s="8" t="str">
        <x:v>18U</x:v>
      </x:c>
      <x:c r="B198" s="25" t="d">
        <x:v>2026-10-05T12:00:00.000Z</x:v>
      </x:c>
      <x:c r="C198" s="8" t="str">
        <x:v>18U Hopewell Tigers</x:v>
      </x:c>
      <x:c r="D198" s="21" t="n">
        <x:v>7</x:v>
      </x:c>
      <x:c r="E198" s="8" t="str">
        <x:v>18U-Eastside Flamingos</x:v>
      </x:c>
      <x:c r="F198" s="21" t="n">
        <x:v>8</x:v>
      </x:c>
      <x:c r="G198" s="8" t="str">
        <x:v>FINAL</x:v>
      </x:c>
      <x:c r="H198" s="8" t="str">
        <x:f>IF(D198=F198,"",IF(D198&gt;F198,C198,E198))</x:f>
        <x:v>18U-Eastside Flamingos</x:v>
      </x:c>
      <x:c r="I198" s="8" t="str">
        <x:f>IF(D198=F198,"",IF(D198&lt;F198,C198,E198))</x:f>
        <x:v>18U Hopewell Tigers</x:v>
      </x:c>
      <x:c r="J198" s="8" t="n">
        <x:f>IF(D198=F198,1,0)</x:f>
        <x:v>0</x:v>
      </x:c>
    </x:row>
    <x:row r="199" ht="23" customHeight="1">
      <x:c r="A199" s="2" t="str">
        <x:v>14U</x:v>
      </x:c>
      <x:c r="B199" s="26" t="d">
        <x:v>2026-10-05T12:00:00.000Z</x:v>
      </x:c>
      <x:c r="C199" s="2" t="str">
        <x:v>14U Hobgood Fireflies</x:v>
      </x:c>
      <x:c r="D199" s="23" t="n">
        <x:v>3</x:v>
      </x:c>
      <x:c r="E199" s="2" t="str">
        <x:v>14U08 - SP Wild Things - Patterson</x:v>
      </x:c>
      <x:c r="F199" s="23" t="n">
        <x:v>4</x:v>
      </x:c>
      <x:c r="G199" s="2" t="str">
        <x:v>FINAL</x:v>
      </x:c>
      <x:c r="H199" s="2" t="str">
        <x:f>IF(D199=F199,"",IF(D199&gt;F199,C199,E199))</x:f>
        <x:v>14U08 - SP Wild Things - Patterson</x:v>
      </x:c>
      <x:c r="I199" s="2" t="str">
        <x:f>IF(D199=F199,"",IF(D199&lt;F199,C199,E199))</x:f>
        <x:v>14U Hobgood Fireflies</x:v>
      </x:c>
      <x:c r="J199" s="2" t="n">
        <x:f>IF(D199=F199,1,0)</x:f>
        <x:v>0</x:v>
      </x:c>
    </x:row>
    <x:row r="200" ht="23" customHeight="1">
      <x:c r="A200" s="8" t="str">
        <x:v>14U</x:v>
      </x:c>
      <x:c r="B200" s="25" t="d">
        <x:v>2026-10-05T12:00:00.000Z</x:v>
      </x:c>
      <x:c r="C200" s="8" t="str">
        <x:v>14u - Smyrna Dunbeck</x:v>
      </x:c>
      <x:c r="D200" s="21" t="n">
        <x:v>5</x:v>
      </x:c>
      <x:c r="E200" s="8" t="str">
        <x:v>14U02 - SP Slammers - Rosecrans</x:v>
      </x:c>
      <x:c r="F200" s="21" t="n">
        <x:v>13</x:v>
      </x:c>
      <x:c r="G200" s="8" t="str">
        <x:v>FINAL</x:v>
      </x:c>
      <x:c r="H200" s="8" t="str">
        <x:f>IF(D200=F200,"",IF(D200&gt;F200,C200,E200))</x:f>
        <x:v>14U02 - SP Slammers - Rosecrans</x:v>
      </x:c>
      <x:c r="I200" s="8" t="str">
        <x:f>IF(D200=F200,"",IF(D200&lt;F200,C200,E200))</x:f>
        <x:v>14u - Smyrna Dunbeck</x:v>
      </x:c>
      <x:c r="J200" s="8" t="n">
        <x:f>IF(D200=F200,1,0)</x:f>
        <x:v>0</x:v>
      </x:c>
    </x:row>
    <x:row r="201" ht="23" customHeight="1">
      <x:c r="A201" s="2" t="str">
        <x:v>16U</x:v>
      </x:c>
      <x:c r="B201" s="26" t="d">
        <x:v>2026-10-09T12:00:00.000Z</x:v>
      </x:c>
      <x:c r="C201" s="2" t="str">
        <x:v>16U Clarkdale Eagles</x:v>
      </x:c>
      <x:c r="D201" s="23" t="n">
        <x:v>3</x:v>
      </x:c>
      <x:c r="E201" s="2" t="str">
        <x:v>16U02 - SP Wild Things - Dennington</x:v>
      </x:c>
      <x:c r="F201" s="23" t="n">
        <x:v>19</x:v>
      </x:c>
      <x:c r="G201" s="2" t="str">
        <x:v>FINAL</x:v>
      </x:c>
      <x:c r="H201" s="2" t="str">
        <x:f>IF(D201=F201,"",IF(D201&gt;F201,C201,E201))</x:f>
        <x:v>16U02 - SP Wild Things - Dennington</x:v>
      </x:c>
      <x:c r="I201" s="2" t="str">
        <x:f>IF(D201=F201,"",IF(D201&lt;F201,C201,E201))</x:f>
        <x:v>16U Clarkdale Eagles</x:v>
      </x:c>
      <x:c r="J201" s="2" t="n">
        <x:f>IF(D201=F201,1,0)</x:f>
        <x:v>0</x:v>
      </x:c>
    </x:row>
    <x:row r="202" ht="23" customHeight="1">
      <x:c r="A202" s="8" t="str">
        <x:v>18U</x:v>
      </x:c>
      <x:c r="B202" s="25" t="d">
        <x:v>2026-10-12T12:00:00.000Z</x:v>
      </x:c>
      <x:c r="C202" s="8" t="str">
        <x:v>18U02 - SP Titans - Burtnett</x:v>
      </x:c>
      <x:c r="D202" s="21" t="n">
        <x:v>5</x:v>
      </x:c>
      <x:c r="E202" s="8" t="str">
        <x:v>18U01 - SP Slammers</x:v>
      </x:c>
      <x:c r="F202" s="21" t="n">
        <x:v>4</x:v>
      </x:c>
      <x:c r="G202" s="8" t="str">
        <x:v>FINAL</x:v>
      </x:c>
      <x:c r="H202" s="8" t="str">
        <x:f>IF(D202=F202,"",IF(D202&gt;F202,C202,E202))</x:f>
        <x:v>18U02 - SP Titans - Burtnett</x:v>
      </x:c>
      <x:c r="I202" s="8" t="str">
        <x:f>IF(D202=F202,"",IF(D202&lt;F202,C202,E202))</x:f>
        <x:v>18U01 - SP Slammers</x:v>
      </x:c>
      <x:c r="J202" s="8" t="n">
        <x:f>IF(D202=F202,1,0)</x:f>
        <x:v>0</x:v>
      </x:c>
    </x:row>
    <x:row r="203" ht="23" customHeight="1">
      <x:c r="A203" s="2" t="str">
        <x:v>16U</x:v>
      </x:c>
      <x:c r="B203" s="26" t="d">
        <x:v>2026-10-05T12:00:00.000Z</x:v>
      </x:c>
      <x:c r="C203" s="2" t="str">
        <x:v>16U AYBA/Wills Park Mudhens Fall 26</x:v>
      </x:c>
      <x:c r="D203" s="23" t="n">
        <x:v>8</x:v>
      </x:c>
      <x:c r="E203" s="2" t="str">
        <x:v>16U06 - SP Titans - Bell</x:v>
      </x:c>
      <x:c r="F203" s="23" t="n">
        <x:v>4</x:v>
      </x:c>
      <x:c r="G203" s="2" t="str">
        <x:v>FINAL</x:v>
      </x:c>
      <x:c r="H203" s="2" t="str">
        <x:f>IF(D203=F203,"",IF(D203&gt;F203,C203,E203))</x:f>
        <x:v>16U AYBA/Wills Park Mudhens Fall 26</x:v>
      </x:c>
      <x:c r="I203" s="2" t="str">
        <x:f>IF(D203=F203,"",IF(D203&lt;F203,C203,E203))</x:f>
        <x:v>16U06 - SP Titans - Bell</x:v>
      </x:c>
      <x:c r="J203" s="2" t="n">
        <x:f>IF(D203=F203,1,0)</x:f>
        <x:v>0</x:v>
      </x:c>
    </x:row>
    <x:row r="204" ht="23" customHeight="1">
      <x:c r="A204" s="8" t="str">
        <x:v>16U</x:v>
      </x:c>
      <x:c r="B204" s="25" t="d">
        <x:v>2026-10-05T12:00:00.000Z</x:v>
      </x:c>
      <x:c r="C204" s="8" t="str">
        <x:v>16U Acworth Navy</x:v>
      </x:c>
      <x:c r="D204" s="21" t="n">
        <x:v>1</x:v>
      </x:c>
      <x:c r="E204" s="8" t="str">
        <x:v>16U04 - SP Bird Dawgs - Bonfini</x:v>
      </x:c>
      <x:c r="F204" s="21" t="n">
        <x:v>5</x:v>
      </x:c>
      <x:c r="G204" s="8" t="str">
        <x:v>FINAL</x:v>
      </x:c>
      <x:c r="H204" s="8" t="str">
        <x:f>IF(D204=F204,"",IF(D204&gt;F204,C204,E204))</x:f>
        <x:v>16U04 - SP Bird Dawgs - Bonfini</x:v>
      </x:c>
      <x:c r="I204" s="8" t="str">
        <x:f>IF(D204=F204,"",IF(D204&lt;F204,C204,E204))</x:f>
        <x:v>16U Acworth Navy</x:v>
      </x:c>
      <x:c r="J204" s="8" t="n">
        <x:f>IF(D204=F204,1,0)</x:f>
        <x:v>0</x:v>
      </x:c>
    </x:row>
    <x:row r="205" ht="23" customHeight="1">
      <x:c r="A205" s="2" t="str">
        <x:v>14U</x:v>
      </x:c>
      <x:c r="B205" s="26" t="d">
        <x:v>2026-10-05T12:00:00.000Z</x:v>
      </x:c>
      <x:c r="C205" s="2" t="str">
        <x:v>14U01 - SP Thunderbolts - Thomas</x:v>
      </x:c>
      <x:c r="D205" s="23" t="n">
        <x:v>13</x:v>
      </x:c>
      <x:c r="E205" s="2" t="str">
        <x:v>14U Roswell Trash Pandas</x:v>
      </x:c>
      <x:c r="F205" s="23" t="n">
        <x:v>5</x:v>
      </x:c>
      <x:c r="G205" s="2" t="str">
        <x:v>FINAL</x:v>
      </x:c>
      <x:c r="H205" s="2" t="str">
        <x:f>IF(D205=F205,"",IF(D205&gt;F205,C205,E205))</x:f>
        <x:v>14U01 - SP Thunderbolts - Thomas</x:v>
      </x:c>
      <x:c r="I205" s="2" t="str">
        <x:f>IF(D205=F205,"",IF(D205&lt;F205,C205,E205))</x:f>
        <x:v>14U Roswell Trash Pandas</x:v>
      </x:c>
      <x:c r="J205" s="2" t="n">
        <x:f>IF(D205=F205,1,0)</x:f>
        <x:v>0</x:v>
      </x:c>
    </x:row>
    <x:row r="206" ht="23" customHeight="1">
      <x:c r="A206" s="8" t="str">
        <x:v>14U</x:v>
      </x:c>
      <x:c r="B206" s="25" t="d">
        <x:v>2026-10-06T12:00:00.000Z</x:v>
      </x:c>
      <x:c r="C206" s="8" t="str">
        <x:v>14U Hobgood Trash Pandas</x:v>
      </x:c>
      <x:c r="D206" s="21" t="n">
        <x:v>12</x:v>
      </x:c>
      <x:c r="E206" s="8" t="str">
        <x:v>14U Acworth Orange</x:v>
      </x:c>
      <x:c r="F206" s="21" t="n">
        <x:v>7</x:v>
      </x:c>
      <x:c r="G206" s="8" t="str">
        <x:v>FINAL</x:v>
      </x:c>
      <x:c r="H206" s="8" t="str">
        <x:f>IF(D206=F206,"",IF(D206&gt;F206,C206,E206))</x:f>
        <x:v>14U Hobgood Trash Pandas</x:v>
      </x:c>
      <x:c r="I206" s="8" t="str">
        <x:f>IF(D206=F206,"",IF(D206&lt;F206,C206,E206))</x:f>
        <x:v>14U Acworth Orange</x:v>
      </x:c>
      <x:c r="J206" s="8" t="n">
        <x:f>IF(D206=F206,1,0)</x:f>
        <x:v>0</x:v>
      </x:c>
    </x:row>
    <x:row r="207" ht="23" customHeight="1">
      <x:c r="A207" s="2" t="str">
        <x:v>14U</x:v>
      </x:c>
      <x:c r="B207" s="26" t="d">
        <x:v>2026-10-06T12:00:00.000Z</x:v>
      </x:c>
      <x:c r="C207" s="2" t="str">
        <x:v>14U - Eastside Coastal Chaos</x:v>
      </x:c>
      <x:c r="D207" s="23" t="n">
        <x:v>1</x:v>
      </x:c>
      <x:c r="E207" s="2" t="str">
        <x:v>14U Acworth White</x:v>
      </x:c>
      <x:c r="F207" s="23" t="n">
        <x:v>16</x:v>
      </x:c>
      <x:c r="G207" s="2" t="str">
        <x:v>FINAL</x:v>
      </x:c>
      <x:c r="H207" s="2" t="str">
        <x:f>IF(D207=F207,"",IF(D207&gt;F207,C207,E207))</x:f>
        <x:v>14U Acworth White</x:v>
      </x:c>
      <x:c r="I207" s="2" t="str">
        <x:f>IF(D207=F207,"",IF(D207&lt;F207,C207,E207))</x:f>
        <x:v>14U - Eastside Coastal Chaos</x:v>
      </x:c>
      <x:c r="J207" s="2" t="n">
        <x:f>IF(D207=F207,1,0)</x:f>
        <x:v>0</x:v>
      </x:c>
    </x:row>
    <x:row r="208" ht="23" customHeight="1">
      <x:c r="A208" s="8" t="str">
        <x:v>16U</x:v>
      </x:c>
      <x:c r="B208" s="25" t="d">
        <x:v>2026-10-08T12:00:00.000Z</x:v>
      </x:c>
      <x:c r="C208" s="8" t="str">
        <x:v>16U WC Broncos</x:v>
      </x:c>
      <x:c r="D208" s="21" t="n">
        <x:v>3</x:v>
      </x:c>
      <x:c r="E208" s="8" t="str">
        <x:v>16U Acworth Grey</x:v>
      </x:c>
      <x:c r="F208" s="21" t="n">
        <x:v>5</x:v>
      </x:c>
      <x:c r="G208" s="8" t="str">
        <x:v>FINAL</x:v>
      </x:c>
      <x:c r="H208" s="8" t="str">
        <x:f>IF(D208=F208,"",IF(D208&gt;F208,C208,E208))</x:f>
        <x:v>16U Acworth Grey</x:v>
      </x:c>
      <x:c r="I208" s="8" t="str">
        <x:f>IF(D208=F208,"",IF(D208&lt;F208,C208,E208))</x:f>
        <x:v>16U WC Broncos</x:v>
      </x:c>
      <x:c r="J208" s="8" t="n">
        <x:f>IF(D208=F208,1,0)</x:f>
        <x:v>0</x:v>
      </x:c>
    </x:row>
    <x:row r="209" ht="23" customHeight="1">
      <x:c r="A209" s="2" t="str">
        <x:v>18U</x:v>
      </x:c>
      <x:c r="B209" s="26" t="d">
        <x:v>2026-10-08T12:00:00.000Z</x:v>
      </x:c>
      <x:c r="C209" s="2" t="str">
        <x:v>18U01 - SP Slammers</x:v>
      </x:c>
      <x:c r="D209" s="23" t="n">
        <x:v>8</x:v>
      </x:c>
      <x:c r="E209" s="2" t="str">
        <x:v>18u Acworth White</x:v>
      </x:c>
      <x:c r="F209" s="23" t="n">
        <x:v>1</x:v>
      </x:c>
      <x:c r="G209" s="2" t="str">
        <x:v>FINAL</x:v>
      </x:c>
      <x:c r="H209" s="2" t="str">
        <x:f>IF(D209=F209,"",IF(D209&gt;F209,C209,E209))</x:f>
        <x:v>18U01 - SP Slammers</x:v>
      </x:c>
      <x:c r="I209" s="2" t="str">
        <x:f>IF(D209=F209,"",IF(D209&lt;F209,C209,E209))</x:f>
        <x:v>18u Acworth White</x:v>
      </x:c>
      <x:c r="J209" s="2" t="n">
        <x:f>IF(D209=F209,1,0)</x:f>
        <x:v>0</x:v>
      </x:c>
    </x:row>
    <x:row r="210" ht="23" customHeight="1">
      <x:c r="A210" s="8" t="str">
        <x:v>14U</x:v>
      </x:c>
      <x:c r="B210" s="25" t="d">
        <x:v>2026-10-06T12:00:00.000Z</x:v>
      </x:c>
      <x:c r="C210" s="8" t="str">
        <x:v>14u - Smyrna Powell Bailey</x:v>
      </x:c>
      <x:c r="D210" s="21" t="n">
        <x:v>16</x:v>
      </x:c>
      <x:c r="E210" s="8" t="str">
        <x:v>14U Hobgood Emperors</x:v>
      </x:c>
      <x:c r="F210" s="21" t="n">
        <x:v>5</x:v>
      </x:c>
      <x:c r="G210" s="8" t="str">
        <x:v>FINAL</x:v>
      </x:c>
      <x:c r="H210" s="8" t="str">
        <x:f>IF(D210=F210,"",IF(D210&gt;F210,C210,E210))</x:f>
        <x:v>14u - Smyrna Powell Bailey</x:v>
      </x:c>
      <x:c r="I210" s="8" t="str">
        <x:f>IF(D210=F210,"",IF(D210&lt;F210,C210,E210))</x:f>
        <x:v>14U Hobgood Emperors</x:v>
      </x:c>
      <x:c r="J210" s="8" t="n">
        <x:f>IF(D210=F210,1,0)</x:f>
        <x:v>0</x:v>
      </x:c>
    </x:row>
    <x:row r="211" ht="23" customHeight="1">
      <x:c r="A211" s="2" t="str">
        <x:v>16U</x:v>
      </x:c>
      <x:c r="B211" s="26" t="d">
        <x:v>2026-10-06T12:00:00.000Z</x:v>
      </x:c>
      <x:c r="C211" s="2" t="str">
        <x:v>16U01 - SP Thunderbolts - Henson</x:v>
      </x:c>
      <x:c r="D211" s="23" t="n">
        <x:v>9</x:v>
      </x:c>
      <x:c r="E211" s="2" t="str">
        <x:v>16U Hobgood Frozen Iguanas</x:v>
      </x:c>
      <x:c r="F211" s="23" t="n">
        <x:v>4</x:v>
      </x:c>
      <x:c r="G211" s="2" t="str">
        <x:v>FINAL</x:v>
      </x:c>
      <x:c r="H211" s="2" t="str">
        <x:f>IF(D211=F211,"",IF(D211&gt;F211,C211,E211))</x:f>
        <x:v>16U01 - SP Thunderbolts - Henson</x:v>
      </x:c>
      <x:c r="I211" s="2" t="str">
        <x:f>IF(D211=F211,"",IF(D211&lt;F211,C211,E211))</x:f>
        <x:v>16U Hobgood Frozen Iguanas</x:v>
      </x:c>
      <x:c r="J211" s="2" t="n">
        <x:f>IF(D211=F211,1,0)</x:f>
        <x:v>0</x:v>
      </x:c>
    </x:row>
    <x:row r="212" ht="23" customHeight="1">
      <x:c r="A212" s="8" t="str">
        <x:v>14U</x:v>
      </x:c>
      <x:c r="B212" s="25" t="d">
        <x:v>2026-10-06T12:00:00.000Z</x:v>
      </x:c>
      <x:c r="C212" s="8" t="str">
        <x:v>14U WC Falcons</x:v>
      </x:c>
      <x:c r="D212" s="21" t="n">
        <x:v>8</x:v>
      </x:c>
      <x:c r="E212" s="8" t="str">
        <x:v>14U - EM Cardinals</x:v>
      </x:c>
      <x:c r="F212" s="21" t="n">
        <x:v>4</x:v>
      </x:c>
      <x:c r="G212" s="8" t="str">
        <x:v>FINAL</x:v>
      </x:c>
      <x:c r="H212" s="8" t="str">
        <x:f>IF(D212=F212,"",IF(D212&gt;F212,C212,E212))</x:f>
        <x:v>14U WC Falcons</x:v>
      </x:c>
      <x:c r="I212" s="8" t="str">
        <x:f>IF(D212=F212,"",IF(D212&lt;F212,C212,E212))</x:f>
        <x:v>14U - EM Cardinals</x:v>
      </x:c>
      <x:c r="J212" s="8" t="n">
        <x:f>IF(D212=F212,1,0)</x:f>
        <x:v>0</x:v>
      </x:c>
    </x:row>
    <x:row r="213" ht="23" customHeight="1">
      <x:c r="A213" s="2" t="str">
        <x:v>18U</x:v>
      </x:c>
      <x:c r="B213" s="26" t="d">
        <x:v>2026-10-06T12:00:00.000Z</x:v>
      </x:c>
      <x:c r="C213" s="2" t="str">
        <x:v>18U Biscuits</x:v>
      </x:c>
      <x:c r="D213" s="23" t="n">
        <x:v>3</x:v>
      </x:c>
      <x:c r="E213" s="2" t="str">
        <x:v>17/18U AYBA Trash Pandas</x:v>
      </x:c>
      <x:c r="F213" s="23" t="n">
        <x:v>13</x:v>
      </x:c>
      <x:c r="G213" s="2" t="str">
        <x:v>FINAL</x:v>
      </x:c>
      <x:c r="H213" s="2" t="str">
        <x:f>IF(D213=F213,"",IF(D213&gt;F213,C213,E213))</x:f>
        <x:v>17/18U AYBA Trash Pandas</x:v>
      </x:c>
      <x:c r="I213" s="2" t="str">
        <x:f>IF(D213=F213,"",IF(D213&lt;F213,C213,E213))</x:f>
        <x:v>18U Biscuits</x:v>
      </x:c>
      <x:c r="J213" s="2" t="n">
        <x:f>IF(D213=F213,1,0)</x:f>
        <x:v>0</x:v>
      </x:c>
    </x:row>
    <x:row r="214" ht="23" customHeight="1">
      <x:c r="A214" s="8" t="str">
        <x:v>14U</x:v>
      </x:c>
      <x:c r="B214" s="25" t="d">
        <x:v>2026-10-07T12:00:00.000Z</x:v>
      </x:c>
      <x:c r="C214" s="8" t="str">
        <x:v>14U07 - SP Jackals - Malloy</x:v>
      </x:c>
      <x:c r="D214" s="21" t="n">
        <x:v>0</x:v>
      </x:c>
      <x:c r="E214" s="8" t="str">
        <x:v>14U WC Seahawks</x:v>
      </x:c>
      <x:c r="F214" s="21" t="n">
        <x:v>14</x:v>
      </x:c>
      <x:c r="G214" s="8" t="str">
        <x:v>FINAL</x:v>
      </x:c>
      <x:c r="H214" s="8" t="str">
        <x:f>IF(D214=F214,"",IF(D214&gt;F214,C214,E214))</x:f>
        <x:v>14U WC Seahawks</x:v>
      </x:c>
      <x:c r="I214" s="8" t="str">
        <x:f>IF(D214=F214,"",IF(D214&lt;F214,C214,E214))</x:f>
        <x:v>14U07 - SP Jackals - Malloy</x:v>
      </x:c>
      <x:c r="J214" s="8" t="n">
        <x:f>IF(D214=F214,1,0)</x:f>
        <x:v>0</x:v>
      </x:c>
    </x:row>
    <x:row r="215" ht="23" customHeight="1">
      <x:c r="A215" s="2" t="str">
        <x:v>14U</x:v>
      </x:c>
      <x:c r="B215" s="26" t="d">
        <x:v>2026-10-07T12:00:00.000Z</x:v>
      </x:c>
      <x:c r="C215" s="2" t="str">
        <x:v>14U WC Chargers</x:v>
      </x:c>
      <x:c r="D215" s="23" t="n">
        <x:v>5</x:v>
      </x:c>
      <x:c r="E215" s="2" t="str">
        <x:v>14U WC Lions</x:v>
      </x:c>
      <x:c r="F215" s="23" t="n">
        <x:v>2</x:v>
      </x:c>
      <x:c r="G215" s="2" t="str">
        <x:v>FINAL</x:v>
      </x:c>
      <x:c r="H215" s="2" t="str">
        <x:f>IF(D215=F215,"",IF(D215&gt;F215,C215,E215))</x:f>
        <x:v>14U WC Chargers</x:v>
      </x:c>
      <x:c r="I215" s="2" t="str">
        <x:f>IF(D215=F215,"",IF(D215&lt;F215,C215,E215))</x:f>
        <x:v>14U WC Lions</x:v>
      </x:c>
      <x:c r="J215" s="2" t="n">
        <x:f>IF(D215=F215,1,0)</x:f>
        <x:v>0</x:v>
      </x:c>
    </x:row>
    <x:row r="216" ht="23" customHeight="1">
      <x:c r="A216" s="8" t="str">
        <x:v>16U</x:v>
      </x:c>
      <x:c r="B216" s="25" t="d">
        <x:v>2026-10-07T12:00:00.000Z</x:v>
      </x:c>
      <x:c r="C216" s="8" t="str">
        <x:v>16U WC Falcons</x:v>
      </x:c>
      <x:c r="D216" s="21" t="n">
        <x:v>4</x:v>
      </x:c>
      <x:c r="E216" s="8" t="str">
        <x:v>16U WC Chiefs</x:v>
      </x:c>
      <x:c r="F216" s="21" t="n">
        <x:v>14</x:v>
      </x:c>
      <x:c r="G216" s="8" t="str">
        <x:v>FINAL</x:v>
      </x:c>
      <x:c r="H216" s="8" t="str">
        <x:f>IF(D216=F216,"",IF(D216&gt;F216,C216,E216))</x:f>
        <x:v>16U WC Chiefs</x:v>
      </x:c>
      <x:c r="I216" s="8" t="str">
        <x:f>IF(D216=F216,"",IF(D216&lt;F216,C216,E216))</x:f>
        <x:v>16U WC Falcons</x:v>
      </x:c>
      <x:c r="J216" s="8" t="n">
        <x:f>IF(D216=F216,1,0)</x:f>
        <x:v>0</x:v>
      </x:c>
    </x:row>
    <x:row r="217" ht="23" customHeight="1">
      <x:c r="A217" s="2" t="str">
        <x:v>16U</x:v>
      </x:c>
      <x:c r="B217" s="26" t="d">
        <x:v>2026-10-07T12:00:00.000Z</x:v>
      </x:c>
      <x:c r="C217" s="2" t="str">
        <x:v>16U- Eastside Party Animals</x:v>
      </x:c>
      <x:c r="D217" s="23" t="n">
        <x:v>8</x:v>
      </x:c>
      <x:c r="E217" s="2" t="str">
        <x:v>16U WC Chargers</x:v>
      </x:c>
      <x:c r="F217" s="23" t="n">
        <x:v>5</x:v>
      </x:c>
      <x:c r="G217" s="2" t="str">
        <x:v>FINAL</x:v>
      </x:c>
      <x:c r="H217" s="2" t="str">
        <x:f>IF(D217=F217,"",IF(D217&gt;F217,C217,E217))</x:f>
        <x:v>16U- Eastside Party Animals</x:v>
      </x:c>
      <x:c r="I217" s="2" t="str">
        <x:f>IF(D217=F217,"",IF(D217&lt;F217,C217,E217))</x:f>
        <x:v>16U WC Chargers</x:v>
      </x:c>
      <x:c r="J217" s="2" t="n">
        <x:f>IF(D217=F217,1,0)</x:f>
        <x:v>0</x:v>
      </x:c>
    </x:row>
    <x:row r="218" ht="23" customHeight="1">
      <x:c r="A218" s="8" t="str">
        <x:v>16U</x:v>
      </x:c>
      <x:c r="B218" s="25" t="d">
        <x:v>2026-10-07T12:00:00.000Z</x:v>
      </x:c>
      <x:c r="C218" s="8" t="str">
        <x:v>16U05 - SP Grizzlies - Alfonso</x:v>
      </x:c>
      <x:c r="D218" s="21" t="n">
        <x:v>10</x:v>
      </x:c>
      <x:c r="E218" s="8" t="str">
        <x:v>16U WC Lions</x:v>
      </x:c>
      <x:c r="F218" s="21" t="n">
        <x:v>5</x:v>
      </x:c>
      <x:c r="G218" s="8" t="str">
        <x:v>FINAL</x:v>
      </x:c>
      <x:c r="H218" s="8" t="str">
        <x:f>IF(D218=F218,"",IF(D218&gt;F218,C218,E218))</x:f>
        <x:v>16U05 - SP Grizzlies - Alfonso</x:v>
      </x:c>
      <x:c r="I218" s="8" t="str">
        <x:f>IF(D218=F218,"",IF(D218&lt;F218,C218,E218))</x:f>
        <x:v>16U WC Lions</x:v>
      </x:c>
      <x:c r="J218" s="8" t="n">
        <x:f>IF(D218=F218,1,0)</x:f>
        <x:v>0</x:v>
      </x:c>
    </x:row>
    <x:row r="219" ht="23" customHeight="1">
      <x:c r="A219" s="2" t="str">
        <x:v>14U</x:v>
      </x:c>
      <x:c r="B219" s="26" t="d">
        <x:v>2026-10-07T12:00:00.000Z</x:v>
      </x:c>
      <x:c r="C219" s="2" t="str">
        <x:v>14U Hopewell Rebels</x:v>
      </x:c>
      <x:c r="D219" s="23" t="n">
        <x:v>2</x:v>
      </x:c>
      <x:c r="E219" s="2" t="str">
        <x:v>14u - Smyrna Dunbeck</x:v>
      </x:c>
      <x:c r="F219" s="23" t="n">
        <x:v>7</x:v>
      </x:c>
      <x:c r="G219" s="2" t="str">
        <x:v>FINAL</x:v>
      </x:c>
      <x:c r="H219" s="2" t="str">
        <x:f>IF(D219=F219,"",IF(D219&gt;F219,C219,E219))</x:f>
        <x:v>14u - Smyrna Dunbeck</x:v>
      </x:c>
      <x:c r="I219" s="2" t="str">
        <x:f>IF(D219=F219,"",IF(D219&lt;F219,C219,E219))</x:f>
        <x:v>14U Hopewell Rebels</x:v>
      </x:c>
      <x:c r="J219" s="2" t="n">
        <x:f>IF(D219=F219,1,0)</x:f>
        <x:v>0</x:v>
      </x:c>
    </x:row>
    <x:row r="220" ht="23" customHeight="1">
      <x:c r="A220" s="8" t="str">
        <x:v>16U</x:v>
      </x:c>
      <x:c r="B220" s="25" t="d">
        <x:v>2026-10-07T12:00:00.000Z</x:v>
      </x:c>
      <x:c r="C220" s="8" t="str">
        <x:v>16U Hobgood Trash Pandas</x:v>
      </x:c>
      <x:c r="D220" s="21" t="n">
        <x:v>11</x:v>
      </x:c>
      <x:c r="E220" s="8" t="str">
        <x:v>16u - Smyrna Lively</x:v>
      </x:c>
      <x:c r="F220" s="21" t="n">
        <x:v>9</x:v>
      </x:c>
      <x:c r="G220" s="8" t="str">
        <x:v>FINAL</x:v>
      </x:c>
      <x:c r="H220" s="8" t="str">
        <x:f>IF(D220=F220,"",IF(D220&gt;F220,C220,E220))</x:f>
        <x:v>16U Hobgood Trash Pandas</x:v>
      </x:c>
      <x:c r="I220" s="8" t="str">
        <x:f>IF(D220=F220,"",IF(D220&lt;F220,C220,E220))</x:f>
        <x:v>16u - Smyrna Lively</x:v>
      </x:c>
      <x:c r="J220" s="8" t="n">
        <x:f>IF(D220=F220,1,0)</x:f>
        <x:v>0</x:v>
      </x:c>
    </x:row>
    <x:row r="221" ht="23" customHeight="1">
      <x:c r="A221" s="2" t="str">
        <x:v>14U</x:v>
      </x:c>
      <x:c r="B221" s="26" t="d">
        <x:v>2026-10-07T12:00:00.000Z</x:v>
      </x:c>
      <x:c r="C221" s="2" t="str">
        <x:v>14U WC Bills</x:v>
      </x:c>
      <x:c r="D221" s="23" t="n">
        <x:v>16</x:v>
      </x:c>
      <x:c r="E221" s="2" t="str">
        <x:v>14u - Eastside Wooly Mammoths</x:v>
      </x:c>
      <x:c r="F221" s="23" t="n">
        <x:v>13</x:v>
      </x:c>
      <x:c r="G221" s="2" t="str">
        <x:v>FINAL</x:v>
      </x:c>
      <x:c r="H221" s="2" t="str">
        <x:f>IF(D221=F221,"",IF(D221&gt;F221,C221,E221))</x:f>
        <x:v>14U WC Bills</x:v>
      </x:c>
      <x:c r="I221" s="2" t="str">
        <x:f>IF(D221=F221,"",IF(D221&lt;F221,C221,E221))</x:f>
        <x:v>14u - Eastside Wooly Mammoths</x:v>
      </x:c>
      <x:c r="J221" s="2" t="n">
        <x:f>IF(D221=F221,1,0)</x:f>
        <x:v>0</x:v>
      </x:c>
    </x:row>
    <x:row r="222" ht="23" customHeight="1">
      <x:c r="A222" s="8" t="str">
        <x:v>16U</x:v>
      </x:c>
      <x:c r="B222" s="25" t="d">
        <x:v>2026-10-07T12:00:00.000Z</x:v>
      </x:c>
      <x:c r="C222" s="8" t="str">
        <x:v>16U Hopewell Bulldogs</x:v>
      </x:c>
      <x:c r="D222" s="21" t="n">
        <x:v>1</x:v>
      </x:c>
      <x:c r="E222" s="8" t="str">
        <x:v>16U- Eastside Flamingos</x:v>
      </x:c>
      <x:c r="F222" s="21" t="n">
        <x:v>9</x:v>
      </x:c>
      <x:c r="G222" s="8" t="str">
        <x:v>FINAL</x:v>
      </x:c>
      <x:c r="H222" s="8" t="str">
        <x:f>IF(D222=F222,"",IF(D222&gt;F222,C222,E222))</x:f>
        <x:v>16U- Eastside Flamingos</x:v>
      </x:c>
      <x:c r="I222" s="8" t="str">
        <x:f>IF(D222=F222,"",IF(D222&lt;F222,C222,E222))</x:f>
        <x:v>16U Hopewell Bulldogs</x:v>
      </x:c>
      <x:c r="J222" s="8" t="n">
        <x:f>IF(D222=F222,1,0)</x:f>
        <x:v>0</x:v>
      </x:c>
    </x:row>
    <x:row r="223" ht="23" customHeight="1">
      <x:c r="A223" s="2" t="str">
        <x:v>14U</x:v>
      </x:c>
      <x:c r="B223" s="26" t="d">
        <x:v>2026-10-07T12:00:00.000Z</x:v>
      </x:c>
      <x:c r="C223" s="2" t="str">
        <x:v>14U - Eastside Bananas</x:v>
      </x:c>
      <x:c r="D223" s="23" t="n">
        <x:v>3</x:v>
      </x:c>
      <x:c r="E223" s="2" t="str">
        <x:v>14U01 - SP Thunderbolts - Thomas</x:v>
      </x:c>
      <x:c r="F223" s="23" t="n">
        <x:v>12</x:v>
      </x:c>
      <x:c r="G223" s="2" t="str">
        <x:v>FINAL</x:v>
      </x:c>
      <x:c r="H223" s="2" t="str">
        <x:f>IF(D223=F223,"",IF(D223&gt;F223,C223,E223))</x:f>
        <x:v>14U01 - SP Thunderbolts - Thomas</x:v>
      </x:c>
      <x:c r="I223" s="2" t="str">
        <x:f>IF(D223=F223,"",IF(D223&lt;F223,C223,E223))</x:f>
        <x:v>14U - Eastside Bananas</x:v>
      </x:c>
      <x:c r="J223" s="2" t="n">
        <x:f>IF(D223=F223,1,0)</x:f>
        <x:v>0</x:v>
      </x:c>
    </x:row>
    <x:row r="224" ht="23" customHeight="1">
      <x:c r="A224" s="8" t="str">
        <x:v>14U</x:v>
      </x:c>
      <x:c r="B224" s="25" t="d">
        <x:v>2026-10-07T12:00:00.000Z</x:v>
      </x:c>
      <x:c r="C224" s="8" t="str">
        <x:v>14U Acworth Navy</x:v>
      </x:c>
      <x:c r="D224" s="21" t="n">
        <x:v>3</x:v>
      </x:c>
      <x:c r="E224" s="8" t="str">
        <x:v>14U02 - SP Slammers - Rosecrans</x:v>
      </x:c>
      <x:c r="F224" s="21" t="n">
        <x:v>18</x:v>
      </x:c>
      <x:c r="G224" s="8" t="str">
        <x:v>FINAL</x:v>
      </x:c>
      <x:c r="H224" s="8" t="str">
        <x:f>IF(D224=F224,"",IF(D224&gt;F224,C224,E224))</x:f>
        <x:v>14U02 - SP Slammers - Rosecrans</x:v>
      </x:c>
      <x:c r="I224" s="8" t="str">
        <x:f>IF(D224=F224,"",IF(D224&lt;F224,C224,E224))</x:f>
        <x:v>14U Acworth Navy</x:v>
      </x:c>
      <x:c r="J224" s="8" t="n">
        <x:f>IF(D224=F224,1,0)</x:f>
        <x:v>0</x:v>
      </x:c>
    </x:row>
    <x:row r="225" ht="23" customHeight="1">
      <x:c r="A225" s="2" t="str">
        <x:v>14U</x:v>
      </x:c>
      <x:c r="B225" s="26" t="d">
        <x:v>2026-10-07T12:00:00.000Z</x:v>
      </x:c>
      <x:c r="C225" s="2" t="str">
        <x:v>14U Hobgood Aces</x:v>
      </x:c>
      <x:c r="D225" s="23" t="n">
        <x:v>3</x:v>
      </x:c>
      <x:c r="E225" s="2" t="str">
        <x:v>14U04 - SP Grizzlies</x:v>
      </x:c>
      <x:c r="F225" s="23" t="n">
        <x:v>9</x:v>
      </x:c>
      <x:c r="G225" s="2" t="str">
        <x:v>FINAL</x:v>
      </x:c>
      <x:c r="H225" s="2" t="str">
        <x:f>IF(D225=F225,"",IF(D225&gt;F225,C225,E225))</x:f>
        <x:v>14U04 - SP Grizzlies</x:v>
      </x:c>
      <x:c r="I225" s="2" t="str">
        <x:f>IF(D225=F225,"",IF(D225&lt;F225,C225,E225))</x:f>
        <x:v>14U Hobgood Aces</x:v>
      </x:c>
      <x:c r="J225" s="2" t="n">
        <x:f>IF(D225=F225,1,0)</x:f>
        <x:v>0</x:v>
      </x:c>
    </x:row>
    <x:row r="226" ht="23" customHeight="1">
      <x:c r="A226" s="8" t="str">
        <x:v>14U</x:v>
      </x:c>
      <x:c r="B226" s="25" t="d">
        <x:v>2026-10-07T12:00:00.000Z</x:v>
      </x:c>
      <x:c r="C226" s="8" t="str">
        <x:v>14u - Smyrna Morris</x:v>
      </x:c>
      <x:c r="D226" s="21" t="n">
        <x:v>10</x:v>
      </x:c>
      <x:c r="E226" s="8" t="str">
        <x:v>14U06 - SP Titans - Lopez</x:v>
      </x:c>
      <x:c r="F226" s="21" t="n">
        <x:v>6</x:v>
      </x:c>
      <x:c r="G226" s="8" t="str">
        <x:v>FINAL</x:v>
      </x:c>
      <x:c r="H226" s="8" t="str">
        <x:f>IF(D226=F226,"",IF(D226&gt;F226,C226,E226))</x:f>
        <x:v>14u - Smyrna Morris</x:v>
      </x:c>
      <x:c r="I226" s="8" t="str">
        <x:f>IF(D226=F226,"",IF(D226&lt;F226,C226,E226))</x:f>
        <x:v>14U06 - SP Titans - Lopez</x:v>
      </x:c>
      <x:c r="J226" s="8" t="n">
        <x:f>IF(D226=F226,1,0)</x:f>
        <x:v>0</x:v>
      </x:c>
    </x:row>
    <x:row r="227" ht="23" customHeight="1">
      <x:c r="A227" s="2" t="str">
        <x:v>18U</x:v>
      </x:c>
      <x:c r="B227" s="26" t="d">
        <x:v>2026-10-07T12:00:00.000Z</x:v>
      </x:c>
      <x:c r="C227" s="2" t="str">
        <x:v>18U WC Vikings</x:v>
      </x:c>
      <x:c r="D227" s="23" t="n">
        <x:v>4</x:v>
      </x:c>
      <x:c r="E227" s="2" t="str">
        <x:v>18U01 - SP Slammers</x:v>
      </x:c>
      <x:c r="F227" s="23" t="n">
        <x:v>19</x:v>
      </x:c>
      <x:c r="G227" s="2" t="str">
        <x:v>FINAL</x:v>
      </x:c>
      <x:c r="H227" s="2" t="str">
        <x:f>IF(D227=F227,"",IF(D227&gt;F227,C227,E227))</x:f>
        <x:v>18U01 - SP Slammers</x:v>
      </x:c>
      <x:c r="I227" s="2" t="str">
        <x:f>IF(D227=F227,"",IF(D227&lt;F227,C227,E227))</x:f>
        <x:v>18U WC Vikings</x:v>
      </x:c>
      <x:c r="J227" s="2" t="n">
        <x:f>IF(D227=F227,1,0)</x:f>
        <x:v>0</x:v>
      </x:c>
    </x:row>
    <x:row r="228" ht="23" customHeight="1">
      <x:c r="A228" s="8" t="str">
        <x:v>16U</x:v>
      </x:c>
      <x:c r="B228" s="25" t="d">
        <x:v>2026-10-07T12:00:00.000Z</x:v>
      </x:c>
      <x:c r="C228" s="8" t="str">
        <x:v>Ocee Orange 16u</x:v>
      </x:c>
      <x:c r="D228" s="21" t="n">
        <x:v>2</x:v>
      </x:c>
      <x:c r="E228" s="8" t="str">
        <x:v>16U01 - SP Thunderbolts - Henson</x:v>
      </x:c>
      <x:c r="F228" s="21" t="n">
        <x:v>12</x:v>
      </x:c>
      <x:c r="G228" s="8" t="str">
        <x:v>FINAL</x:v>
      </x:c>
      <x:c r="H228" s="8" t="str">
        <x:f>IF(D228=F228,"",IF(D228&gt;F228,C228,E228))</x:f>
        <x:v>16U01 - SP Thunderbolts - Henson</x:v>
      </x:c>
      <x:c r="I228" s="8" t="str">
        <x:f>IF(D228=F228,"",IF(D228&lt;F228,C228,E228))</x:f>
        <x:v>Ocee Orange 16u</x:v>
      </x:c>
      <x:c r="J228" s="8" t="n">
        <x:f>IF(D228=F228,1,0)</x:f>
        <x:v>0</x:v>
      </x:c>
    </x:row>
    <x:row r="229" ht="23" customHeight="1">
      <x:c r="A229" s="2" t="str">
        <x:v>14U</x:v>
      </x:c>
      <x:c r="B229" s="26" t="d">
        <x:v>2026-10-07T12:00:00.000Z</x:v>
      </x:c>
      <x:c r="C229" s="2" t="str">
        <x:v>14U09 - SP Otters - Harmon</x:v>
      </x:c>
      <x:c r="D229" s="23" t="n">
        <x:v>13</x:v>
      </x:c>
      <x:c r="E229" s="2" t="str">
        <x:v>14U Roswell Trash Pandas</x:v>
      </x:c>
      <x:c r="F229" s="23" t="n">
        <x:v>0</x:v>
      </x:c>
      <x:c r="G229" s="2" t="str">
        <x:v>FINAL</x:v>
      </x:c>
      <x:c r="H229" s="2" t="str">
        <x:f>IF(D229=F229,"",IF(D229&gt;F229,C229,E229))</x:f>
        <x:v>14U09 - SP Otters - Harmon</x:v>
      </x:c>
      <x:c r="I229" s="2" t="str">
        <x:f>IF(D229=F229,"",IF(D229&lt;F229,C229,E229))</x:f>
        <x:v>14U Roswell Trash Pandas</x:v>
      </x:c>
      <x:c r="J229" s="2" t="n">
        <x:f>IF(D229=F229,1,0)</x:f>
        <x:v>0</x:v>
      </x:c>
    </x:row>
    <x:row r="230" ht="23" customHeight="1">
      <x:c r="A230" s="8" t="str">
        <x:v>14U</x:v>
      </x:c>
      <x:c r="B230" s="25" t="d">
        <x:v>2026-10-07T12:00:00.000Z</x:v>
      </x:c>
      <x:c r="C230" s="8" t="str">
        <x:v>14U Acworth Orange</x:v>
      </x:c>
      <x:c r="D230" s="21" t="n">
        <x:v>16</x:v>
      </x:c>
      <x:c r="E230" s="8" t="str">
        <x:v>14U Hobgood Ghost Peppers</x:v>
      </x:c>
      <x:c r="F230" s="21" t="n">
        <x:v>1</x:v>
      </x:c>
      <x:c r="G230" s="8" t="str">
        <x:v>FINAL</x:v>
      </x:c>
      <x:c r="H230" s="8" t="str">
        <x:f>IF(D230=F230,"",IF(D230&gt;F230,C230,E230))</x:f>
        <x:v>14U Acworth Orange</x:v>
      </x:c>
      <x:c r="I230" s="8" t="str">
        <x:f>IF(D230=F230,"",IF(D230&lt;F230,C230,E230))</x:f>
        <x:v>14U Hobgood Ghost Peppers</x:v>
      </x:c>
      <x:c r="J230" s="8" t="n">
        <x:f>IF(D230=F230,1,0)</x:f>
        <x:v>0</x:v>
      </x:c>
    </x:row>
    <x:row r="231" ht="23" customHeight="1">
      <x:c r="A231" s="2" t="str">
        <x:v>16U</x:v>
      </x:c>
      <x:c r="B231" s="26" t="d">
        <x:v>2026-10-07T12:00:00.000Z</x:v>
      </x:c>
      <x:c r="C231" s="2" t="str">
        <x:v>16U03 - SP Jackals - Frazier</x:v>
      </x:c>
      <x:c r="D231" s="23" t="n">
        <x:v>3</x:v>
      </x:c>
      <x:c r="E231" s="2" t="str">
        <x:v>16U Roswell Cannon Ballers</x:v>
      </x:c>
      <x:c r="F231" s="23" t="n">
        <x:v>11</x:v>
      </x:c>
      <x:c r="G231" s="2" t="str">
        <x:v>FINAL</x:v>
      </x:c>
      <x:c r="H231" s="2" t="str">
        <x:f>IF(D231=F231,"",IF(D231&gt;F231,C231,E231))</x:f>
        <x:v>16U Roswell Cannon Ballers</x:v>
      </x:c>
      <x:c r="I231" s="2" t="str">
        <x:f>IF(D231=F231,"",IF(D231&lt;F231,C231,E231))</x:f>
        <x:v>16U03 - SP Jackals - Frazier</x:v>
      </x:c>
      <x:c r="J231" s="2" t="n">
        <x:f>IF(D231=F231,1,0)</x:f>
        <x:v>0</x:v>
      </x:c>
    </x:row>
    <x:row r="232" ht="23" customHeight="1">
      <x:c r="A232" s="8" t="str">
        <x:v>14U</x:v>
      </x:c>
      <x:c r="B232" s="25" t="d">
        <x:v>2026-10-08T12:00:00.000Z</x:v>
      </x:c>
      <x:c r="C232" s="8" t="str">
        <x:v>14U05 - SP Crushers - Gutierrez</x:v>
      </x:c>
      <x:c r="D232" s="21" t="n">
        <x:v>3</x:v>
      </x:c>
      <x:c r="E232" s="8" t="str">
        <x:v>14U Acworth Grey</x:v>
      </x:c>
      <x:c r="F232" s="21" t="n">
        <x:v>10</x:v>
      </x:c>
      <x:c r="G232" s="8" t="str">
        <x:v>FINAL</x:v>
      </x:c>
      <x:c r="H232" s="8" t="str">
        <x:f>IF(D232=F232,"",IF(D232&gt;F232,C232,E232))</x:f>
        <x:v>14U Acworth Grey</x:v>
      </x:c>
      <x:c r="I232" s="8" t="str">
        <x:f>IF(D232=F232,"",IF(D232&lt;F232,C232,E232))</x:f>
        <x:v>14U05 - SP Crushers - Gutierrez</x:v>
      </x:c>
      <x:c r="J232" s="8" t="n">
        <x:f>IF(D232=F232,1,0)</x:f>
        <x:v>0</x:v>
      </x:c>
    </x:row>
    <x:row r="233" ht="23" customHeight="1">
      <x:c r="A233" s="2" t="str">
        <x:v>14U</x:v>
      </x:c>
      <x:c r="B233" s="26" t="d">
        <x:v>2026-10-08T12:00:00.000Z</x:v>
      </x:c>
      <x:c r="C233" s="2" t="str">
        <x:v>14U - Eastside Coastal Chaos</x:v>
      </x:c>
      <x:c r="D233" s="23" t="n">
        <x:v>7</x:v>
      </x:c>
      <x:c r="E233" s="2" t="str">
        <x:v>14U Acworth Orange</x:v>
      </x:c>
      <x:c r="F233" s="23" t="n">
        <x:v>0</x:v>
      </x:c>
      <x:c r="G233" s="2" t="str">
        <x:v>FINAL</x:v>
      </x:c>
      <x:c r="H233" s="2" t="str">
        <x:f>IF(D233=F233,"",IF(D233&gt;F233,C233,E233))</x:f>
        <x:v>14U - Eastside Coastal Chaos</x:v>
      </x:c>
      <x:c r="I233" s="2" t="str">
        <x:f>IF(D233=F233,"",IF(D233&lt;F233,C233,E233))</x:f>
        <x:v>14U Acworth Orange</x:v>
      </x:c>
      <x:c r="J233" s="2" t="n">
        <x:f>IF(D233=F233,1,0)</x:f>
        <x:v>0</x:v>
      </x:c>
    </x:row>
    <x:row r="234" ht="23" customHeight="1">
      <x:c r="A234" s="8" t="str">
        <x:v>14U</x:v>
      </x:c>
      <x:c r="B234" s="25" t="d">
        <x:v>2026-10-08T12:00:00.000Z</x:v>
      </x:c>
      <x:c r="C234" s="8" t="str">
        <x:v>14U Roswell Cannon Ballers</x:v>
      </x:c>
      <x:c r="D234" s="21" t="n">
        <x:v>1</x:v>
      </x:c>
      <x:c r="E234" s="8" t="str">
        <x:v>14U Hopewell Tar Heels</x:v>
      </x:c>
      <x:c r="F234" s="21" t="n">
        <x:v>9</x:v>
      </x:c>
      <x:c r="G234" s="8" t="str">
        <x:v>FINAL</x:v>
      </x:c>
      <x:c r="H234" s="8" t="str">
        <x:f>IF(D234=F234,"",IF(D234&gt;F234,C234,E234))</x:f>
        <x:v>14U Hopewell Tar Heels</x:v>
      </x:c>
      <x:c r="I234" s="8" t="str">
        <x:f>IF(D234=F234,"",IF(D234&lt;F234,C234,E234))</x:f>
        <x:v>14U Roswell Cannon Ballers</x:v>
      </x:c>
      <x:c r="J234" s="8" t="n">
        <x:f>IF(D234=F234,1,0)</x:f>
        <x:v>0</x:v>
      </x:c>
    </x:row>
    <x:row r="235" ht="23" customHeight="1">
      <x:c r="A235" s="2" t="str">
        <x:v>14U</x:v>
      </x:c>
      <x:c r="B235" s="26" t="d">
        <x:v>2026-10-08T12:00:00.000Z</x:v>
      </x:c>
      <x:c r="C235" s="2" t="str">
        <x:v>14U Hobgood Emperors</x:v>
      </x:c>
      <x:c r="D235" s="23" t="n">
        <x:v>6</x:v>
      </x:c>
      <x:c r="E235" s="2" t="str">
        <x:v>14U Hopewell Yellow Jackets</x:v>
      </x:c>
      <x:c r="F235" s="23" t="n">
        <x:v>3</x:v>
      </x:c>
      <x:c r="G235" s="2" t="str">
        <x:v>FINAL</x:v>
      </x:c>
      <x:c r="H235" s="2" t="str">
        <x:f>IF(D235=F235,"",IF(D235&gt;F235,C235,E235))</x:f>
        <x:v>14U Hobgood Emperors</x:v>
      </x:c>
      <x:c r="I235" s="2" t="str">
        <x:f>IF(D235=F235,"",IF(D235&lt;F235,C235,E235))</x:f>
        <x:v>14U Hopewell Yellow Jackets</x:v>
      </x:c>
      <x:c r="J235" s="2" t="n">
        <x:f>IF(D235=F235,1,0)</x:f>
        <x:v>0</x:v>
      </x:c>
    </x:row>
    <x:row r="236" ht="23" customHeight="1">
      <x:c r="A236" s="8" t="str">
        <x:v>14U</x:v>
      </x:c>
      <x:c r="B236" s="25" t="d">
        <x:v>2026-10-08T12:00:00.000Z</x:v>
      </x:c>
      <x:c r="C236" s="8" t="str">
        <x:v>14U - Eastside Pickles</x:v>
      </x:c>
      <x:c r="D236" s="21" t="n">
        <x:v>10</x:v>
      </x:c>
      <x:c r="E236" s="8" t="str">
        <x:v>14U Hobgood Ghost Peppers</x:v>
      </x:c>
      <x:c r="F236" s="21" t="n">
        <x:v>11</x:v>
      </x:c>
      <x:c r="G236" s="8" t="str">
        <x:v>FINAL</x:v>
      </x:c>
      <x:c r="H236" s="8" t="str">
        <x:f>IF(D236=F236,"",IF(D236&gt;F236,C236,E236))</x:f>
        <x:v>14U Hobgood Ghost Peppers</x:v>
      </x:c>
      <x:c r="I236" s="8" t="str">
        <x:f>IF(D236=F236,"",IF(D236&lt;F236,C236,E236))</x:f>
        <x:v>14U - Eastside Pickles</x:v>
      </x:c>
      <x:c r="J236" s="8" t="n">
        <x:f>IF(D236=F236,1,0)</x:f>
        <x:v>0</x:v>
      </x:c>
    </x:row>
    <x:row r="237" ht="23" customHeight="1">
      <x:c r="A237" s="2" t="str">
        <x:v>18U</x:v>
      </x:c>
      <x:c r="B237" s="26" t="d">
        <x:v>2026-10-08T12:00:00.000Z</x:v>
      </x:c>
      <x:c r="C237" s="2" t="str">
        <x:v>18U02 - SP Titans - Burtnett</x:v>
      </x:c>
      <x:c r="D237" s="23" t="n">
        <x:v>2</x:v>
      </x:c>
      <x:c r="E237" s="2" t="str">
        <x:v>18U Hobgood Trash Pandas</x:v>
      </x:c>
      <x:c r="F237" s="23" t="n">
        <x:v>3</x:v>
      </x:c>
      <x:c r="G237" s="2" t="str">
        <x:v>FINAL</x:v>
      </x:c>
      <x:c r="H237" s="2" t="str">
        <x:f>IF(D237=F237,"",IF(D237&gt;F237,C237,E237))</x:f>
        <x:v>18U Hobgood Trash Pandas</x:v>
      </x:c>
      <x:c r="I237" s="2" t="str">
        <x:f>IF(D237=F237,"",IF(D237&lt;F237,C237,E237))</x:f>
        <x:v>18U02 - SP Titans - Burtnett</x:v>
      </x:c>
      <x:c r="J237" s="2" t="n">
        <x:f>IF(D237=F237,1,0)</x:f>
        <x:v>0</x:v>
      </x:c>
    </x:row>
    <x:row r="238" ht="23" customHeight="1">
      <x:c r="A238" s="8" t="str">
        <x:v>14U</x:v>
      </x:c>
      <x:c r="B238" s="25" t="d">
        <x:v>2026-10-08T12:00:00.000Z</x:v>
      </x:c>
      <x:c r="C238" s="8" t="str">
        <x:v>14u - Smyrna Powers</x:v>
      </x:c>
      <x:c r="D238" s="21" t="n">
        <x:v>2</x:v>
      </x:c>
      <x:c r="E238" s="8" t="str">
        <x:v>14U - EM Royals</x:v>
      </x:c>
      <x:c r="F238" s="21" t="n">
        <x:v>3</x:v>
      </x:c>
      <x:c r="G238" s="8" t="str">
        <x:v>FINAL</x:v>
      </x:c>
      <x:c r="H238" s="8" t="str">
        <x:f>IF(D238=F238,"",IF(D238&gt;F238,C238,E238))</x:f>
        <x:v>14U - EM Royals</x:v>
      </x:c>
      <x:c r="I238" s="8" t="str">
        <x:f>IF(D238=F238,"",IF(D238&lt;F238,C238,E238))</x:f>
        <x:v>14u - Smyrna Powers</x:v>
      </x:c>
      <x:c r="J238" s="8" t="n">
        <x:f>IF(D238=F238,1,0)</x:f>
        <x:v>0</x:v>
      </x:c>
    </x:row>
    <x:row r="239" ht="23" customHeight="1">
      <x:c r="A239" s="2" t="str">
        <x:v>16U</x:v>
      </x:c>
      <x:c r="B239" s="26" t="d">
        <x:v>2026-10-09T12:00:00.000Z</x:v>
      </x:c>
      <x:c r="C239" s="2" t="str">
        <x:v>16U Acworth Grey</x:v>
      </x:c>
      <x:c r="D239" s="23" t="n">
        <x:v>3</x:v>
      </x:c>
      <x:c r="E239" s="2" t="str">
        <x:v>16U Hopewell Tigers</x:v>
      </x:c>
      <x:c r="F239" s="23" t="n">
        <x:v>23</x:v>
      </x:c>
      <x:c r="G239" s="2" t="str">
        <x:v>FINAL</x:v>
      </x:c>
      <x:c r="H239" s="2" t="str">
        <x:f>IF(D239=F239,"",IF(D239&gt;F239,C239,E239))</x:f>
        <x:v>16U Hopewell Tigers</x:v>
      </x:c>
      <x:c r="I239" s="2" t="str">
        <x:f>IF(D239=F239,"",IF(D239&lt;F239,C239,E239))</x:f>
        <x:v>16U Acworth Grey</x:v>
      </x:c>
      <x:c r="J239" s="2" t="n">
        <x:f>IF(D239=F239,1,0)</x:f>
        <x:v>0</x:v>
      </x:c>
    </x:row>
    <x:row r="240" ht="23" customHeight="1">
      <x:c r="A240" s="8" t="str">
        <x:v>14U</x:v>
      </x:c>
      <x:c r="B240" s="25" t="d">
        <x:v>2026-10-09T12:00:00.000Z</x:v>
      </x:c>
      <x:c r="C240" s="8" t="str">
        <x:v>14U Hobgood Trash Pandas</x:v>
      </x:c>
      <x:c r="D240" s="21" t="n">
        <x:v>11</x:v>
      </x:c>
      <x:c r="E240" s="8" t="str">
        <x:v>14U Hopewell Rebels</x:v>
      </x:c>
      <x:c r="F240" s="21" t="n">
        <x:v>11</x:v>
      </x:c>
      <x:c r="G240" s="8" t="str">
        <x:v>FINAL</x:v>
      </x:c>
      <x:c r="H240" s="8" t="str">
        <x:f>IF(D240=F240,"",IF(D240&gt;F240,C240,E240))</x:f>
      </x:c>
      <x:c r="I240" s="8" t="str">
        <x:f>IF(D240=F240,"",IF(D240&lt;F240,C240,E240))</x:f>
      </x:c>
      <x:c r="J240" s="8" t="n">
        <x:f>IF(D240=F240,1,0)</x:f>
        <x:v>1</x:v>
      </x:c>
    </x:row>
    <x:row r="241" ht="23" customHeight="1">
      <x:c r="A241" s="2" t="str">
        <x:v>14U</x:v>
      </x:c>
      <x:c r="B241" s="26" t="d">
        <x:v>2026-10-09T12:00:00.000Z</x:v>
      </x:c>
      <x:c r="C241" s="2" t="str">
        <x:v>14U Hopewell Bulldogs</x:v>
      </x:c>
      <x:c r="D241" s="23" t="n">
        <x:v>9</x:v>
      </x:c>
      <x:c r="E241" s="2" t="str">
        <x:v>14U - Eastside Party Animals</x:v>
      </x:c>
      <x:c r="F241" s="23" t="n">
        <x:v>9</x:v>
      </x:c>
      <x:c r="G241" s="2" t="str">
        <x:v>FINAL</x:v>
      </x:c>
      <x:c r="H241" s="2" t="str">
        <x:f>IF(D241=F241,"",IF(D241&gt;F241,C241,E241))</x:f>
      </x:c>
      <x:c r="I241" s="2" t="str">
        <x:f>IF(D241=F241,"",IF(D241&lt;F241,C241,E241))</x:f>
      </x:c>
      <x:c r="J241" s="2" t="n">
        <x:f>IF(D241=F241,1,0)</x:f>
        <x:v>1</x:v>
      </x:c>
    </x:row>
    <x:row r="242" ht="23" customHeight="1">
      <x:c r="A242" s="8" t="str">
        <x:v>14U</x:v>
      </x:c>
      <x:c r="B242" s="25" t="d">
        <x:v>2026-10-12T12:00:00.000Z</x:v>
      </x:c>
      <x:c r="C242" s="8" t="str">
        <x:v>14U - EM Royals</x:v>
      </x:c>
      <x:c r="D242" s="21" t="n">
        <x:v>2</x:v>
      </x:c>
      <x:c r="E242" s="8" t="str">
        <x:v>14U WC Seahawks</x:v>
      </x:c>
      <x:c r="F242" s="21" t="n">
        <x:v>12</x:v>
      </x:c>
      <x:c r="G242" s="8" t="str">
        <x:v>FINAL</x:v>
      </x:c>
      <x:c r="H242" s="8" t="str">
        <x:f>IF(D242=F242,"",IF(D242&gt;F242,C242,E242))</x:f>
        <x:v>14U WC Seahawks</x:v>
      </x:c>
      <x:c r="I242" s="8" t="str">
        <x:f>IF(D242=F242,"",IF(D242&lt;F242,C242,E242))</x:f>
        <x:v>14U - EM Royals</x:v>
      </x:c>
      <x:c r="J242" s="8" t="n">
        <x:f>IF(D242=F242,1,0)</x:f>
        <x:v>0</x:v>
      </x:c>
    </x:row>
    <x:row r="243" ht="23" customHeight="1">
      <x:c r="A243" s="2" t="str">
        <x:v>14U</x:v>
      </x:c>
      <x:c r="B243" s="26" t="d">
        <x:v>2026-10-12T12:00:00.000Z</x:v>
      </x:c>
      <x:c r="C243" s="2" t="str">
        <x:v>14U Hopewell Tar Heels</x:v>
      </x:c>
      <x:c r="D243" s="23" t="n">
        <x:v>0</x:v>
      </x:c>
      <x:c r="E243" s="2" t="str">
        <x:v>14U WC Falcons</x:v>
      </x:c>
      <x:c r="F243" s="23" t="n">
        <x:v>7</x:v>
      </x:c>
      <x:c r="G243" s="2" t="str">
        <x:v>FINAL</x:v>
      </x:c>
      <x:c r="H243" s="2" t="str">
        <x:f>IF(D243=F243,"",IF(D243&gt;F243,C243,E243))</x:f>
        <x:v>14U WC Falcons</x:v>
      </x:c>
      <x:c r="I243" s="2" t="str">
        <x:f>IF(D243=F243,"",IF(D243&lt;F243,C243,E243))</x:f>
        <x:v>14U Hopewell Tar Heels</x:v>
      </x:c>
      <x:c r="J243" s="2" t="n">
        <x:f>IF(D243=F243,1,0)</x:f>
        <x:v>0</x:v>
      </x:c>
    </x:row>
    <x:row r="244" ht="23" customHeight="1">
      <x:c r="A244" s="8" t="str">
        <x:v>14U</x:v>
      </x:c>
      <x:c r="B244" s="25" t="d">
        <x:v>2026-10-12T12:00:00.000Z</x:v>
      </x:c>
      <x:c r="C244" s="8" t="str">
        <x:v>14u - Smyrna Powell Bailey</x:v>
      </x:c>
      <x:c r="D244" s="21" t="n">
        <x:v>6</x:v>
      </x:c>
      <x:c r="E244" s="8" t="str">
        <x:v>14U WC Chargers</x:v>
      </x:c>
      <x:c r="F244" s="21" t="n">
        <x:v>7</x:v>
      </x:c>
      <x:c r="G244" s="8" t="str">
        <x:v>FINAL</x:v>
      </x:c>
      <x:c r="H244" s="8" t="str">
        <x:f>IF(D244=F244,"",IF(D244&gt;F244,C244,E244))</x:f>
        <x:v>14U WC Chargers</x:v>
      </x:c>
      <x:c r="I244" s="8" t="str">
        <x:f>IF(D244=F244,"",IF(D244&lt;F244,C244,E244))</x:f>
        <x:v>14u - Smyrna Powell Bailey</x:v>
      </x:c>
      <x:c r="J244" s="8" t="n">
        <x:f>IF(D244=F244,1,0)</x:f>
        <x:v>0</x:v>
      </x:c>
    </x:row>
    <x:row r="245" ht="23" customHeight="1">
      <x:c r="A245" s="2" t="str">
        <x:v>18U</x:v>
      </x:c>
      <x:c r="B245" s="26" t="d">
        <x:v>2026-10-14T12:00:00.000Z</x:v>
      </x:c>
      <x:c r="C245" s="2" t="str">
        <x:v>17/18U AYBA Trash Pandas</x:v>
      </x:c>
      <x:c r="D245" s="23" t="n">
        <x:v>14</x:v>
      </x:c>
      <x:c r="E245" s="2" t="str">
        <x:v>18U WC Vikings</x:v>
      </x:c>
      <x:c r="F245" s="23" t="n">
        <x:v>3</x:v>
      </x:c>
      <x:c r="G245" s="2" t="str">
        <x:v>FINAL</x:v>
      </x:c>
      <x:c r="H245" s="2" t="str">
        <x:f>IF(D245=F245,"",IF(D245&gt;F245,C245,E245))</x:f>
        <x:v>17/18U AYBA Trash Pandas</x:v>
      </x:c>
      <x:c r="I245" s="2" t="str">
        <x:f>IF(D245=F245,"",IF(D245&lt;F245,C245,E245))</x:f>
        <x:v>18U WC Vikings</x:v>
      </x:c>
      <x:c r="J245" s="2" t="n">
        <x:f>IF(D245=F245,1,0)</x:f>
        <x:v>0</x:v>
      </x:c>
    </x:row>
    <x:row r="246" ht="23" customHeight="1">
      <x:c r="A246" s="8" t="str">
        <x:v>16U</x:v>
      </x:c>
      <x:c r="B246" s="25" t="d">
        <x:v>2026-10-12T12:00:00.000Z</x:v>
      </x:c>
      <x:c r="C246" s="8" t="str">
        <x:v>16U05 - SP Grizzlies - Alfonso</x:v>
      </x:c>
      <x:c r="D246" s="21" t="n">
        <x:v>12</x:v>
      </x:c>
      <x:c r="E246" s="8" t="str">
        <x:v>16U WC Broncos</x:v>
      </x:c>
      <x:c r="F246" s="21" t="n">
        <x:v>1</x:v>
      </x:c>
      <x:c r="G246" s="8" t="str">
        <x:v>FINAL</x:v>
      </x:c>
      <x:c r="H246" s="8" t="str">
        <x:f>IF(D246=F246,"",IF(D246&gt;F246,C246,E246))</x:f>
        <x:v>16U05 - SP Grizzlies - Alfonso</x:v>
      </x:c>
      <x:c r="I246" s="8" t="str">
        <x:f>IF(D246=F246,"",IF(D246&lt;F246,C246,E246))</x:f>
        <x:v>16U WC Broncos</x:v>
      </x:c>
      <x:c r="J246" s="8" t="n">
        <x:f>IF(D246=F246,1,0)</x:f>
        <x:v>0</x:v>
      </x:c>
    </x:row>
    <x:row r="247" ht="23" customHeight="1">
      <x:c r="A247" s="2" t="str">
        <x:v>16U</x:v>
      </x:c>
      <x:c r="B247" s="26" t="d">
        <x:v>2026-10-12T12:00:00.000Z</x:v>
      </x:c>
      <x:c r="C247" s="2" t="str">
        <x:v>16U- Eastside Woolly Mammoths</x:v>
      </x:c>
      <x:c r="D247" s="23" t="n">
        <x:v>2</x:v>
      </x:c>
      <x:c r="E247" s="2" t="str">
        <x:v>16U WC Chiefs</x:v>
      </x:c>
      <x:c r="F247" s="23" t="n">
        <x:v>10</x:v>
      </x:c>
      <x:c r="G247" s="2" t="str">
        <x:v>FINAL</x:v>
      </x:c>
      <x:c r="H247" s="2" t="str">
        <x:f>IF(D247=F247,"",IF(D247&gt;F247,C247,E247))</x:f>
        <x:v>16U WC Chiefs</x:v>
      </x:c>
      <x:c r="I247" s="2" t="str">
        <x:f>IF(D247=F247,"",IF(D247&lt;F247,C247,E247))</x:f>
        <x:v>16U- Eastside Woolly Mammoths</x:v>
      </x:c>
      <x:c r="J247" s="2" t="n">
        <x:f>IF(D247=F247,1,0)</x:f>
        <x:v>0</x:v>
      </x:c>
    </x:row>
    <x:row r="248" ht="23" customHeight="1">
      <x:c r="A248" s="8" t="str">
        <x:v>14U</x:v>
      </x:c>
      <x:c r="B248" s="25" t="d">
        <x:v>2026-10-12T12:00:00.000Z</x:v>
      </x:c>
      <x:c r="C248" s="8" t="str">
        <x:v>14u - Smyrna Powers</x:v>
      </x:c>
      <x:c r="D248" s="21" t="n">
        <x:v>4</x:v>
      </x:c>
      <x:c r="E248" s="8" t="str">
        <x:v>14U02 - SP Slammers - Rosecrans</x:v>
      </x:c>
      <x:c r="F248" s="21" t="n">
        <x:v>8</x:v>
      </x:c>
      <x:c r="G248" s="8" t="str">
        <x:v>FINAL</x:v>
      </x:c>
      <x:c r="H248" s="8" t="str">
        <x:f>IF(D248=F248,"",IF(D248&gt;F248,C248,E248))</x:f>
        <x:v>14U02 - SP Slammers - Rosecrans</x:v>
      </x:c>
      <x:c r="I248" s="8" t="str">
        <x:f>IF(D248=F248,"",IF(D248&lt;F248,C248,E248))</x:f>
        <x:v>14u - Smyrna Powers</x:v>
      </x:c>
      <x:c r="J248" s="8" t="n">
        <x:f>IF(D248=F248,1,0)</x:f>
        <x:v>0</x:v>
      </x:c>
    </x:row>
    <x:row r="249" ht="23" customHeight="1">
      <x:c r="A249" s="2" t="str">
        <x:v>14U</x:v>
      </x:c>
      <x:c r="B249" s="26" t="d">
        <x:v>2026-10-11T12:00:00.000Z</x:v>
      </x:c>
      <x:c r="C249" s="2" t="str">
        <x:v>14U - Eastside Bananas</x:v>
      </x:c>
      <x:c r="D249" s="23" t="n">
        <x:v>0</x:v>
      </x:c>
      <x:c r="E249" s="2" t="str">
        <x:v>14U04 - SP Grizzlies</x:v>
      </x:c>
      <x:c r="F249" s="23" t="n">
        <x:v>13</x:v>
      </x:c>
      <x:c r="G249" s="2" t="str">
        <x:v>FINAL</x:v>
      </x:c>
      <x:c r="H249" s="2" t="str">
        <x:f>IF(D249=F249,"",IF(D249&gt;F249,C249,E249))</x:f>
        <x:v>14U04 - SP Grizzlies</x:v>
      </x:c>
      <x:c r="I249" s="2" t="str">
        <x:f>IF(D249=F249,"",IF(D249&lt;F249,C249,E249))</x:f>
        <x:v>14U - Eastside Bananas</x:v>
      </x:c>
      <x:c r="J249" s="2" t="n">
        <x:f>IF(D249=F249,1,0)</x:f>
        <x:v>0</x:v>
      </x:c>
    </x:row>
    <x:row r="250" ht="23" customHeight="1">
      <x:c r="A250" s="8" t="str">
        <x:v>14U</x:v>
      </x:c>
      <x:c r="B250" s="25" t="d">
        <x:v>2026-10-12T12:00:00.000Z</x:v>
      </x:c>
      <x:c r="C250" s="8" t="str">
        <x:v>14U Roswell Trash Pandas</x:v>
      </x:c>
      <x:c r="D250" s="21" t="n">
        <x:v>4</x:v>
      </x:c>
      <x:c r="E250" s="8" t="str">
        <x:v>14U07 - SP Jackals - Malloy</x:v>
      </x:c>
      <x:c r="F250" s="21" t="n">
        <x:v>15</x:v>
      </x:c>
      <x:c r="G250" s="8" t="str">
        <x:v>FINAL</x:v>
      </x:c>
      <x:c r="H250" s="8" t="str">
        <x:f>IF(D250=F250,"",IF(D250&gt;F250,C250,E250))</x:f>
        <x:v>14U07 - SP Jackals - Malloy</x:v>
      </x:c>
      <x:c r="I250" s="8" t="str">
        <x:f>IF(D250=F250,"",IF(D250&lt;F250,C250,E250))</x:f>
        <x:v>14U Roswell Trash Pandas</x:v>
      </x:c>
      <x:c r="J250" s="8" t="n">
        <x:f>IF(D250=F250,1,0)</x:f>
        <x:v>0</x:v>
      </x:c>
    </x:row>
    <x:row r="251" ht="23" customHeight="1">
      <x:c r="A251" s="2" t="str">
        <x:v>18U</x:v>
      </x:c>
      <x:c r="B251" s="26" t="d">
        <x:v>2026-10-11T12:00:00.000Z</x:v>
      </x:c>
      <x:c r="C251" s="2" t="str">
        <x:v>18U Hopewell Tigers</x:v>
      </x:c>
      <x:c r="D251" s="23" t="n">
        <x:v>11</x:v>
      </x:c>
      <x:c r="E251" s="2" t="str">
        <x:v>18U02 - SP Titans - Burtnett</x:v>
      </x:c>
      <x:c r="F251" s="23" t="n">
        <x:v>8</x:v>
      </x:c>
      <x:c r="G251" s="2" t="str">
        <x:v>FINAL</x:v>
      </x:c>
      <x:c r="H251" s="2" t="str">
        <x:f>IF(D251=F251,"",IF(D251&gt;F251,C251,E251))</x:f>
        <x:v>18U Hopewell Tigers</x:v>
      </x:c>
      <x:c r="I251" s="2" t="str">
        <x:f>IF(D251=F251,"",IF(D251&lt;F251,C251,E251))</x:f>
        <x:v>18U02 - SP Titans - Burtnett</x:v>
      </x:c>
      <x:c r="J251" s="2" t="n">
        <x:f>IF(D251=F251,1,0)</x:f>
        <x:v>0</x:v>
      </x:c>
    </x:row>
    <x:row r="252" ht="23" customHeight="1">
      <x:c r="A252" s="8" t="str">
        <x:v>16U</x:v>
      </x:c>
      <x:c r="B252" s="25" t="d">
        <x:v>2026-10-12T12:00:00.000Z</x:v>
      </x:c>
      <x:c r="C252" s="8" t="str">
        <x:v>16U- Eastside Flamingos</x:v>
      </x:c>
      <x:c r="D252" s="21" t="n">
        <x:v>2</x:v>
      </x:c>
      <x:c r="E252" s="8" t="str">
        <x:v>16U02 - SP Wild Things - Dennington</x:v>
      </x:c>
      <x:c r="F252" s="21" t="n">
        <x:v>11</x:v>
      </x:c>
      <x:c r="G252" s="8" t="str">
        <x:v>FINAL</x:v>
      </x:c>
      <x:c r="H252" s="8" t="str">
        <x:f>IF(D252=F252,"",IF(D252&gt;F252,C252,E252))</x:f>
        <x:v>16U02 - SP Wild Things - Dennington</x:v>
      </x:c>
      <x:c r="I252" s="8" t="str">
        <x:f>IF(D252=F252,"",IF(D252&lt;F252,C252,E252))</x:f>
        <x:v>16U- Eastside Flamingos</x:v>
      </x:c>
      <x:c r="J252" s="8" t="n">
        <x:f>IF(D252=F252,1,0)</x:f>
        <x:v>0</x:v>
      </x:c>
    </x:row>
    <x:row r="253" ht="23" customHeight="1">
      <x:c r="A253" s="2" t="str">
        <x:v>16U</x:v>
      </x:c>
      <x:c r="B253" s="26" t="d">
        <x:v>2026-10-11T12:00:00.000Z</x:v>
      </x:c>
      <x:c r="C253" s="2" t="str">
        <x:v>16U Hopewell Bulldogs</x:v>
      </x:c>
      <x:c r="D253" s="23" t="n">
        <x:v>7</x:v>
      </x:c>
      <x:c r="E253" s="2" t="str">
        <x:v>16U04 - SP Bird Dawgs - Bonfini</x:v>
      </x:c>
      <x:c r="F253" s="23" t="n">
        <x:v>8</x:v>
      </x:c>
      <x:c r="G253" s="2" t="str">
        <x:v>FINAL</x:v>
      </x:c>
      <x:c r="H253" s="2" t="str">
        <x:f>IF(D253=F253,"",IF(D253&gt;F253,C253,E253))</x:f>
        <x:v>16U04 - SP Bird Dawgs - Bonfini</x:v>
      </x:c>
      <x:c r="I253" s="2" t="str">
        <x:f>IF(D253=F253,"",IF(D253&lt;F253,C253,E253))</x:f>
        <x:v>16U Hopewell Bulldogs</x:v>
      </x:c>
      <x:c r="J253" s="2" t="n">
        <x:f>IF(D253=F253,1,0)</x:f>
        <x:v>0</x:v>
      </x:c>
    </x:row>
    <x:row r="254" ht="23" customHeight="1">
      <x:c r="A254" s="8" t="str">
        <x:v>16U</x:v>
      </x:c>
      <x:c r="B254" s="25" t="d">
        <x:v>2026-10-11T12:00:00.000Z</x:v>
      </x:c>
      <x:c r="C254" s="8" t="str">
        <x:v>16U Hobgood Trash Pandas</x:v>
      </x:c>
      <x:c r="D254" s="21" t="n">
        <x:v>9</x:v>
      </x:c>
      <x:c r="E254" s="8" t="str">
        <x:v>16U06 - SP Titans - Bell</x:v>
      </x:c>
      <x:c r="F254" s="21" t="n">
        <x:v>6</x:v>
      </x:c>
      <x:c r="G254" s="8" t="str">
        <x:v>FINAL</x:v>
      </x:c>
      <x:c r="H254" s="8" t="str">
        <x:f>IF(D254=F254,"",IF(D254&gt;F254,C254,E254))</x:f>
        <x:v>16U Hobgood Trash Pandas</x:v>
      </x:c>
      <x:c r="I254" s="8" t="str">
        <x:f>IF(D254=F254,"",IF(D254&lt;F254,C254,E254))</x:f>
        <x:v>16U06 - SP Titans - Bell</x:v>
      </x:c>
      <x:c r="J254" s="8" t="n">
        <x:f>IF(D254=F254,1,0)</x:f>
        <x:v>0</x:v>
      </x:c>
    </x:row>
    <x:row r="255" ht="23" customHeight="1">
      <x:c r="A255" s="2" t="str">
        <x:v>14U</x:v>
      </x:c>
      <x:c r="B255" s="26" t="d">
        <x:v>2026-10-12T12:00:00.000Z</x:v>
      </x:c>
      <x:c r="C255" s="2" t="str">
        <x:v>14U01 - SP Thunderbolts - Thomas</x:v>
      </x:c>
      <x:c r="D255" s="23" t="n">
        <x:v>22</x:v>
      </x:c>
      <x:c r="E255" s="2" t="str">
        <x:v>14U Roswell Cannon Ballers</x:v>
      </x:c>
      <x:c r="F255" s="23" t="n">
        <x:v>0</x:v>
      </x:c>
      <x:c r="G255" s="2" t="str">
        <x:v>FINAL</x:v>
      </x:c>
      <x:c r="H255" s="2" t="str">
        <x:f>IF(D255=F255,"",IF(D255&gt;F255,C255,E255))</x:f>
        <x:v>14U01 - SP Thunderbolts - Thomas</x:v>
      </x:c>
      <x:c r="I255" s="2" t="str">
        <x:f>IF(D255=F255,"",IF(D255&lt;F255,C255,E255))</x:f>
        <x:v>14U Roswell Cannon Ballers</x:v>
      </x:c>
      <x:c r="J255" s="2" t="n">
        <x:f>IF(D255=F255,1,0)</x:f>
        <x:v>0</x:v>
      </x:c>
    </x:row>
    <x:row r="256" ht="23" customHeight="1">
      <x:c r="A256" s="8" t="str">
        <x:v>14U</x:v>
      </x:c>
      <x:c r="B256" s="25" t="d">
        <x:v>2026-10-14T12:00:00.000Z</x:v>
      </x:c>
      <x:c r="C256" s="8" t="str">
        <x:v>14U05 - SP Crushers - Gutierrez</x:v>
      </x:c>
      <x:c r="D256" s="21" t="n">
        <x:v>18</x:v>
      </x:c>
      <x:c r="E256" s="8" t="str">
        <x:v>14U Hobgood Emperors</x:v>
      </x:c>
      <x:c r="F256" s="21" t="n">
        <x:v>3</x:v>
      </x:c>
      <x:c r="G256" s="8" t="str">
        <x:v>FINAL</x:v>
      </x:c>
      <x:c r="H256" s="8" t="str">
        <x:f>IF(D256=F256,"",IF(D256&gt;F256,C256,E256))</x:f>
        <x:v>14U05 - SP Crushers - Gutierrez</x:v>
      </x:c>
      <x:c r="I256" s="8" t="str">
        <x:f>IF(D256=F256,"",IF(D256&lt;F256,C256,E256))</x:f>
        <x:v>14U Hobgood Emperors</x:v>
      </x:c>
      <x:c r="J256" s="8" t="n">
        <x:f>IF(D256=F256,1,0)</x:f>
        <x:v>0</x:v>
      </x:c>
    </x:row>
    <x:row r="257" ht="23" customHeight="1">
      <x:c r="A257" s="2" t="str">
        <x:v>14U</x:v>
      </x:c>
      <x:c r="B257" s="26" t="d">
        <x:v>2026-10-14T12:00:00.000Z</x:v>
      </x:c>
      <x:c r="C257" s="2" t="str">
        <x:v>14U - Eastside Coastal Chaos</x:v>
      </x:c>
      <x:c r="D257" s="23" t="n">
        <x:v>4</x:v>
      </x:c>
      <x:c r="E257" s="2" t="str">
        <x:v>14U Hobgood Ghost Peppers</x:v>
      </x:c>
      <x:c r="F257" s="23" t="n">
        <x:v>14</x:v>
      </x:c>
      <x:c r="G257" s="2" t="str">
        <x:v>FINAL</x:v>
      </x:c>
      <x:c r="H257" s="2" t="str">
        <x:f>IF(D257=F257,"",IF(D257&gt;F257,C257,E257))</x:f>
        <x:v>14U Hobgood Ghost Peppers</x:v>
      </x:c>
      <x:c r="I257" s="2" t="str">
        <x:f>IF(D257=F257,"",IF(D257&lt;F257,C257,E257))</x:f>
        <x:v>14U - Eastside Coastal Chaos</x:v>
      </x:c>
      <x:c r="J257" s="2" t="n">
        <x:f>IF(D257=F257,1,0)</x:f>
        <x:v>0</x:v>
      </x:c>
    </x:row>
    <x:row r="258" ht="23" customHeight="1">
      <x:c r="A258" s="8" t="str">
        <x:v>18U</x:v>
      </x:c>
      <x:c r="B258" s="25" t="d">
        <x:v>2026-10-12T12:00:00.000Z</x:v>
      </x:c>
      <x:c r="C258" s="8" t="str">
        <x:v>18U Biscuits</x:v>
      </x:c>
      <x:c r="D258" s="21" t="n">
        <x:v>4</x:v>
      </x:c>
      <x:c r="E258" s="8" t="str">
        <x:v>18U Hobgood Trash Pandas</x:v>
      </x:c>
      <x:c r="F258" s="21" t="n">
        <x:v>10</x:v>
      </x:c>
      <x:c r="G258" s="8" t="str">
        <x:v>FINAL</x:v>
      </x:c>
      <x:c r="H258" s="8" t="str">
        <x:f>IF(D258=F258,"",IF(D258&gt;F258,C258,E258))</x:f>
        <x:v>18U Hobgood Trash Pandas</x:v>
      </x:c>
      <x:c r="I258" s="8" t="str">
        <x:f>IF(D258=F258,"",IF(D258&lt;F258,C258,E258))</x:f>
        <x:v>18U Biscuits</x:v>
      </x:c>
      <x:c r="J258" s="8" t="n">
        <x:f>IF(D258=F258,1,0)</x:f>
        <x:v>0</x:v>
      </x:c>
    </x:row>
    <x:row r="259" ht="23" customHeight="1">
      <x:c r="A259" s="2" t="str">
        <x:v>16U</x:v>
      </x:c>
      <x:c r="B259" s="26" t="d">
        <x:v>2026-10-12T12:00:00.000Z</x:v>
      </x:c>
      <x:c r="C259" s="2" t="str">
        <x:v>16U- Eastside Party Animals</x:v>
      </x:c>
      <x:c r="D259" s="23" t="n">
        <x:v>3</x:v>
      </x:c>
      <x:c r="E259" s="2" t="str">
        <x:v>16U Hobgood Frozen Iguanas</x:v>
      </x:c>
      <x:c r="F259" s="23" t="n">
        <x:v>7</x:v>
      </x:c>
      <x:c r="G259" s="2" t="str">
        <x:v>FINAL</x:v>
      </x:c>
      <x:c r="H259" s="2" t="str">
        <x:f>IF(D259=F259,"",IF(D259&gt;F259,C259,E259))</x:f>
        <x:v>16U Hobgood Frozen Iguanas</x:v>
      </x:c>
      <x:c r="I259" s="2" t="str">
        <x:f>IF(D259=F259,"",IF(D259&lt;F259,C259,E259))</x:f>
        <x:v>16U- Eastside Party Animals</x:v>
      </x:c>
      <x:c r="J259" s="2" t="n">
        <x:f>IF(D259=F259,1,0)</x:f>
        <x:v>0</x:v>
      </x:c>
    </x:row>
    <x:row r="260" ht="23" customHeight="1">
      <x:c r="A260" s="8" t="str">
        <x:v>16U</x:v>
      </x:c>
      <x:c r="B260" s="25" t="d">
        <x:v>2026-10-12T12:00:00.000Z</x:v>
      </x:c>
      <x:c r="C260" s="8" t="str">
        <x:v>16U Acworth Navy</x:v>
      </x:c>
      <x:c r="D260" s="21" t="n">
        <x:v>0</x:v>
      </x:c>
      <x:c r="E260" s="8" t="str">
        <x:v>16U Roswell Cannon Ballers</x:v>
      </x:c>
      <x:c r="F260" s="21" t="n">
        <x:v>10</x:v>
      </x:c>
      <x:c r="G260" s="8" t="str">
        <x:v>FINAL</x:v>
      </x:c>
      <x:c r="H260" s="8" t="str">
        <x:f>IF(D260=F260,"",IF(D260&gt;F260,C260,E260))</x:f>
        <x:v>16U Roswell Cannon Ballers</x:v>
      </x:c>
      <x:c r="I260" s="8" t="str">
        <x:f>IF(D260=F260,"",IF(D260&lt;F260,C260,E260))</x:f>
        <x:v>16U Acworth Navy</x:v>
      </x:c>
      <x:c r="J260" s="8" t="n">
        <x:f>IF(D260=F260,1,0)</x:f>
        <x:v>0</x:v>
      </x:c>
    </x:row>
    <x:row r="261" ht="23" customHeight="1">
      <x:c r="A261" s="2" t="str">
        <x:v>16U</x:v>
      </x:c>
      <x:c r="B261" s="26" t="d">
        <x:v>2026-10-13T12:00:00.000Z</x:v>
      </x:c>
      <x:c r="C261" s="2" t="str">
        <x:v>16U Hopewell Tigers</x:v>
      </x:c>
      <x:c r="D261" s="23" t="n">
        <x:v>0</x:v>
      </x:c>
      <x:c r="E261" s="2" t="str">
        <x:v>16U AYBA/Wills Park Mudhens Fall 26</x:v>
      </x:c>
      <x:c r="F261" s="23" t="n">
        <x:v>7</x:v>
      </x:c>
      <x:c r="G261" s="2" t="str">
        <x:v>FINAL</x:v>
      </x:c>
      <x:c r="H261" s="2" t="str">
        <x:f>IF(D261=F261,"",IF(D261&gt;F261,C261,E261))</x:f>
        <x:v>16U AYBA/Wills Park Mudhens Fall 26</x:v>
      </x:c>
      <x:c r="I261" s="2" t="str">
        <x:f>IF(D261=F261,"",IF(D261&lt;F261,C261,E261))</x:f>
        <x:v>16U Hopewell Tigers</x:v>
      </x:c>
      <x:c r="J261" s="2" t="n">
        <x:f>IF(D261=F261,1,0)</x:f>
        <x:v>0</x:v>
      </x:c>
    </x:row>
    <x:row r="262" ht="23" customHeight="1">
      <x:c r="A262" s="8" t="str">
        <x:v>14U</x:v>
      </x:c>
      <x:c r="B262" s="25" t="d">
        <x:v>2026-10-12T12:00:00.000Z</x:v>
      </x:c>
      <x:c r="C262" s="8" t="str">
        <x:v>14U Hobgood Trash Pandas</x:v>
      </x:c>
      <x:c r="D262" s="21" t="n">
        <x:v>6</x:v>
      </x:c>
      <x:c r="E262" s="8" t="str">
        <x:v>14U Hopewell Bulldogs</x:v>
      </x:c>
      <x:c r="F262" s="21" t="n">
        <x:v>7</x:v>
      </x:c>
      <x:c r="G262" s="8" t="str">
        <x:v>FINAL</x:v>
      </x:c>
      <x:c r="H262" s="8" t="str">
        <x:f>IF(D262=F262,"",IF(D262&gt;F262,C262,E262))</x:f>
        <x:v>14U Hopewell Bulldogs</x:v>
      </x:c>
      <x:c r="I262" s="8" t="str">
        <x:f>IF(D262=F262,"",IF(D262&lt;F262,C262,E262))</x:f>
        <x:v>14U Hobgood Trash Pandas</x:v>
      </x:c>
      <x:c r="J262" s="8" t="n">
        <x:f>IF(D262=F262,1,0)</x:f>
        <x:v>0</x:v>
      </x:c>
    </x:row>
    <x:row r="263" ht="23" customHeight="1">
      <x:c r="A263" s="2" t="str">
        <x:v>16U</x:v>
      </x:c>
      <x:c r="B263" s="26" t="d">
        <x:v>2026-10-12T12:00:00.000Z</x:v>
      </x:c>
      <x:c r="C263" s="2" t="str">
        <x:v>16U06 - SP Titans - Bell</x:v>
      </x:c>
      <x:c r="D263" s="23" t="n">
        <x:v>5</x:v>
      </x:c>
      <x:c r="E263" s="2" t="str">
        <x:v>16u - Smyrna Holden</x:v>
      </x:c>
      <x:c r="F263" s="23" t="n">
        <x:v>9</x:v>
      </x:c>
      <x:c r="G263" s="2" t="str">
        <x:v>FINAL</x:v>
      </x:c>
      <x:c r="H263" s="2" t="str">
        <x:f>IF(D263=F263,"",IF(D263&gt;F263,C263,E263))</x:f>
        <x:v>16u - Smyrna Holden</x:v>
      </x:c>
      <x:c r="I263" s="2" t="str">
        <x:f>IF(D263=F263,"",IF(D263&lt;F263,C263,E263))</x:f>
        <x:v>16U06 - SP Titans - Bell</x:v>
      </x:c>
      <x:c r="J263" s="2" t="n">
        <x:f>IF(D263=F263,1,0)</x:f>
        <x:v>0</x:v>
      </x:c>
    </x:row>
    <x:row r="264" ht="23" customHeight="1">
      <x:c r="A264" s="8" t="str">
        <x:v>16U</x:v>
      </x:c>
      <x:c r="B264" s="25" t="d">
        <x:v>2026-10-12T12:00:00.000Z</x:v>
      </x:c>
      <x:c r="C264" s="8" t="str">
        <x:v>16U AYBA/Wills Park Mudhens Fall 26</x:v>
      </x:c>
      <x:c r="D264" s="21" t="n">
        <x:v>6</x:v>
      </x:c>
      <x:c r="E264" s="8" t="str">
        <x:v>16u - Smyrna Lively</x:v>
      </x:c>
      <x:c r="F264" s="21" t="n">
        <x:v>1</x:v>
      </x:c>
      <x:c r="G264" s="8" t="str">
        <x:v>FINAL</x:v>
      </x:c>
      <x:c r="H264" s="8" t="str">
        <x:f>IF(D264=F264,"",IF(D264&gt;F264,C264,E264))</x:f>
        <x:v>16U AYBA/Wills Park Mudhens Fall 26</x:v>
      </x:c>
      <x:c r="I264" s="8" t="str">
        <x:f>IF(D264=F264,"",IF(D264&lt;F264,C264,E264))</x:f>
        <x:v>16u - Smyrna Lively</x:v>
      </x:c>
      <x:c r="J264" s="8" t="n">
        <x:f>IF(D264=F264,1,0)</x:f>
        <x:v>0</x:v>
      </x:c>
    </x:row>
    <x:row r="265" ht="23" customHeight="1">
      <x:c r="A265" s="2" t="str">
        <x:v>16U</x:v>
      </x:c>
      <x:c r="B265" s="26" t="d">
        <x:v>2026-10-12T12:00:00.000Z</x:v>
      </x:c>
      <x:c r="C265" s="2" t="str">
        <x:v>16U Hobgood Trash Pandas</x:v>
      </x:c>
      <x:c r="D265" s="23" t="n">
        <x:v>14</x:v>
      </x:c>
      <x:c r="E265" s="2" t="str">
        <x:v>16U Clarkdale Eagles</x:v>
      </x:c>
      <x:c r="F265" s="23" t="n">
        <x:v>1</x:v>
      </x:c>
      <x:c r="G265" s="2" t="str">
        <x:v>FINAL</x:v>
      </x:c>
      <x:c r="H265" s="2" t="str">
        <x:f>IF(D265=F265,"",IF(D265&gt;F265,C265,E265))</x:f>
        <x:v>16U Hobgood Trash Pandas</x:v>
      </x:c>
      <x:c r="I265" s="2" t="str">
        <x:f>IF(D265=F265,"",IF(D265&lt;F265,C265,E265))</x:f>
        <x:v>16U Clarkdale Eagles</x:v>
      </x:c>
      <x:c r="J265" s="2" t="n">
        <x:f>IF(D265=F265,1,0)</x:f>
        <x:v>0</x:v>
      </x:c>
    </x:row>
    <x:row r="266" ht="23" customHeight="1">
      <x:c r="A266" s="8" t="str">
        <x:v>14U</x:v>
      </x:c>
      <x:c r="B266" s="25" t="d">
        <x:v>2026-10-12T12:00:00.000Z</x:v>
      </x:c>
      <x:c r="C266" s="8" t="str">
        <x:v>14U Acworth Navy</x:v>
      </x:c>
      <x:c r="D266" s="21" t="n">
        <x:v>13</x:v>
      </x:c>
      <x:c r="E266" s="8" t="str">
        <x:v>14U - Eastside Bananas</x:v>
      </x:c>
      <x:c r="F266" s="21" t="n">
        <x:v>14</x:v>
      </x:c>
      <x:c r="G266" s="8" t="str">
        <x:v>FINAL</x:v>
      </x:c>
      <x:c r="H266" s="8" t="str">
        <x:f>IF(D266=F266,"",IF(D266&gt;F266,C266,E266))</x:f>
        <x:v>14U - Eastside Bananas</x:v>
      </x:c>
      <x:c r="I266" s="8" t="str">
        <x:f>IF(D266=F266,"",IF(D266&lt;F266,C266,E266))</x:f>
        <x:v>14U Acworth Navy</x:v>
      </x:c>
      <x:c r="J266" s="8" t="n">
        <x:f>IF(D266=F266,1,0)</x:f>
        <x:v>0</x:v>
      </x:c>
    </x:row>
    <x:row r="267" ht="23" customHeight="1">
      <x:c r="A267" s="2" t="str">
        <x:v>14U</x:v>
      </x:c>
      <x:c r="B267" s="26" t="d">
        <x:v>2026-10-12T12:00:00.000Z</x:v>
      </x:c>
      <x:c r="C267" s="2" t="str">
        <x:v>14U06 - SP Titans - Lopez</x:v>
      </x:c>
      <x:c r="D267" s="23" t="n">
        <x:v>18</x:v>
      </x:c>
      <x:c r="E267" s="2" t="str">
        <x:v>14U - Eastside Coastal Chaos</x:v>
      </x:c>
      <x:c r="F267" s="23" t="n">
        <x:v>6</x:v>
      </x:c>
      <x:c r="G267" s="2" t="str">
        <x:v>FINAL</x:v>
      </x:c>
      <x:c r="H267" s="2" t="str">
        <x:f>IF(D267=F267,"",IF(D267&gt;F267,C267,E267))</x:f>
        <x:v>14U06 - SP Titans - Lopez</x:v>
      </x:c>
      <x:c r="I267" s="2" t="str">
        <x:f>IF(D267=F267,"",IF(D267&lt;F267,C267,E267))</x:f>
        <x:v>14U - Eastside Coastal Chaos</x:v>
      </x:c>
      <x:c r="J267" s="2" t="n">
        <x:f>IF(D267=F267,1,0)</x:f>
        <x:v>0</x:v>
      </x:c>
    </x:row>
    <x:row r="268" ht="23" customHeight="1">
      <x:c r="A268" s="8" t="str">
        <x:v>14U</x:v>
      </x:c>
      <x:c r="B268" s="25" t="d">
        <x:v>2026-10-13T12:00:00.000Z</x:v>
      </x:c>
      <x:c r="C268" s="8" t="str">
        <x:v>14u - Smyrna Morris</x:v>
      </x:c>
      <x:c r="D268" s="21" t="n">
        <x:v>3</x:v>
      </x:c>
      <x:c r="E268" s="8" t="str">
        <x:v>14U Acworth Grey</x:v>
      </x:c>
      <x:c r="F268" s="21" t="n">
        <x:v>8</x:v>
      </x:c>
      <x:c r="G268" s="8" t="str">
        <x:v>FINAL</x:v>
      </x:c>
      <x:c r="H268" s="8" t="str">
        <x:f>IF(D268=F268,"",IF(D268&gt;F268,C268,E268))</x:f>
        <x:v>14U Acworth Grey</x:v>
      </x:c>
      <x:c r="I268" s="8" t="str">
        <x:f>IF(D268=F268,"",IF(D268&lt;F268,C268,E268))</x:f>
        <x:v>14u - Smyrna Morris</x:v>
      </x:c>
      <x:c r="J268" s="8" t="n">
        <x:f>IF(D268=F268,1,0)</x:f>
        <x:v>0</x:v>
      </x:c>
    </x:row>
    <x:row r="269" ht="23" customHeight="1">
      <x:c r="A269" s="2" t="str">
        <x:v>14U</x:v>
      </x:c>
      <x:c r="B269" s="26" t="d">
        <x:v>2026-10-13T12:00:00.000Z</x:v>
      </x:c>
      <x:c r="C269" s="2" t="str">
        <x:v>14U04 - SP Grizzlies</x:v>
      </x:c>
      <x:c r="D269" s="23" t="n">
        <x:v>11</x:v>
      </x:c>
      <x:c r="E269" s="2" t="str">
        <x:v>14U Acworth Navy</x:v>
      </x:c>
      <x:c r="F269" s="23" t="n">
        <x:v>2</x:v>
      </x:c>
      <x:c r="G269" s="2" t="str">
        <x:v>FINAL</x:v>
      </x:c>
      <x:c r="H269" s="2" t="str">
        <x:f>IF(D269=F269,"",IF(D269&gt;F269,C269,E269))</x:f>
        <x:v>14U04 - SP Grizzlies</x:v>
      </x:c>
      <x:c r="I269" s="2" t="str">
        <x:f>IF(D269=F269,"",IF(D269&lt;F269,C269,E269))</x:f>
        <x:v>14U Acworth Navy</x:v>
      </x:c>
      <x:c r="J269" s="2" t="n">
        <x:f>IF(D269=F269,1,0)</x:f>
        <x:v>0</x:v>
      </x:c>
    </x:row>
    <x:row r="270" ht="23" customHeight="1">
      <x:c r="A270" s="8" t="str">
        <x:v>14U</x:v>
      </x:c>
      <x:c r="B270" s="25" t="d">
        <x:v>2026-10-13T12:00:00.000Z</x:v>
      </x:c>
      <x:c r="C270" s="8" t="str">
        <x:v>14U Roswell Trash Pandas</x:v>
      </x:c>
      <x:c r="D270" s="21" t="n">
        <x:v>4</x:v>
      </x:c>
      <x:c r="E270" s="8" t="str">
        <x:v>14U Hobgood Fireflies</x:v>
      </x:c>
      <x:c r="F270" s="21" t="n">
        <x:v>5</x:v>
      </x:c>
      <x:c r="G270" s="8" t="str">
        <x:v>FINAL</x:v>
      </x:c>
      <x:c r="H270" s="8" t="str">
        <x:f>IF(D270=F270,"",IF(D270&gt;F270,C270,E270))</x:f>
        <x:v>14U Hobgood Fireflies</x:v>
      </x:c>
      <x:c r="I270" s="8" t="str">
        <x:f>IF(D270=F270,"",IF(D270&lt;F270,C270,E270))</x:f>
        <x:v>14U Roswell Trash Pandas</x:v>
      </x:c>
      <x:c r="J270" s="8" t="n">
        <x:f>IF(D270=F270,1,0)</x:f>
        <x:v>0</x:v>
      </x:c>
    </x:row>
    <x:row r="271" ht="23" customHeight="1">
      <x:c r="A271" s="2" t="str">
        <x:v>14U</x:v>
      </x:c>
      <x:c r="B271" s="26" t="d">
        <x:v>2026-10-13T12:00:00.000Z</x:v>
      </x:c>
      <x:c r="C271" s="2" t="str">
        <x:v>14u - Smyrna Dunbeck</x:v>
      </x:c>
      <x:c r="D271" s="23" t="n">
        <x:v>12</x:v>
      </x:c>
      <x:c r="E271" s="2" t="str">
        <x:v>14U Hobgood Trash Pandas</x:v>
      </x:c>
      <x:c r="F271" s="23" t="n">
        <x:v>5</x:v>
      </x:c>
      <x:c r="G271" s="2" t="str">
        <x:v>FINAL</x:v>
      </x:c>
      <x:c r="H271" s="2" t="str">
        <x:f>IF(D271=F271,"",IF(D271&gt;F271,C271,E271))</x:f>
        <x:v>14u - Smyrna Dunbeck</x:v>
      </x:c>
      <x:c r="I271" s="2" t="str">
        <x:f>IF(D271=F271,"",IF(D271&lt;F271,C271,E271))</x:f>
        <x:v>14U Hobgood Trash Pandas</x:v>
      </x:c>
      <x:c r="J271" s="2" t="n">
        <x:f>IF(D271=F271,1,0)</x:f>
        <x:v>0</x:v>
      </x:c>
    </x:row>
    <x:row r="272" ht="23" customHeight="1">
      <x:c r="A272" s="8" t="str">
        <x:v>16U</x:v>
      </x:c>
      <x:c r="B272" s="25" t="d">
        <x:v>2026-10-13T12:00:00.000Z</x:v>
      </x:c>
      <x:c r="C272" s="8" t="str">
        <x:v>Ocee Orange 16u</x:v>
      </x:c>
      <x:c r="D272" s="21" t="n">
        <x:v>6</x:v>
      </x:c>
      <x:c r="E272" s="8" t="str">
        <x:v>16U Ocee Black</x:v>
      </x:c>
      <x:c r="F272" s="21" t="n">
        <x:v>7</x:v>
      </x:c>
      <x:c r="G272" s="8" t="str">
        <x:v>FINAL</x:v>
      </x:c>
      <x:c r="H272" s="8" t="str">
        <x:f>IF(D272=F272,"",IF(D272&gt;F272,C272,E272))</x:f>
        <x:v>16U Ocee Black</x:v>
      </x:c>
      <x:c r="I272" s="8" t="str">
        <x:f>IF(D272=F272,"",IF(D272&lt;F272,C272,E272))</x:f>
        <x:v>Ocee Orange 16u</x:v>
      </x:c>
      <x:c r="J272" s="8" t="n">
        <x:f>IF(D272=F272,1,0)</x:f>
        <x:v>0</x:v>
      </x:c>
    </x:row>
    <x:row r="273" ht="23" customHeight="1">
      <x:c r="A273" s="2" t="str">
        <x:v>14U</x:v>
      </x:c>
      <x:c r="B273" s="26" t="d">
        <x:v>2026-10-13T12:00:00.000Z</x:v>
      </x:c>
      <x:c r="C273" s="2" t="str">
        <x:v>14U09 - SP Otters - Harmon</x:v>
      </x:c>
      <x:c r="D273" s="23" t="n">
        <x:v>6</x:v>
      </x:c>
      <x:c r="E273" s="2" t="str">
        <x:v>14U - EM Cardinals</x:v>
      </x:c>
      <x:c r="F273" s="23" t="n">
        <x:v>4</x:v>
      </x:c>
      <x:c r="G273" s="2" t="str">
        <x:v>FINAL</x:v>
      </x:c>
      <x:c r="H273" s="2" t="str">
        <x:f>IF(D273=F273,"",IF(D273&gt;F273,C273,E273))</x:f>
        <x:v>14U09 - SP Otters - Harmon</x:v>
      </x:c>
      <x:c r="I273" s="2" t="str">
        <x:f>IF(D273=F273,"",IF(D273&lt;F273,C273,E273))</x:f>
        <x:v>14U - EM Cardinals</x:v>
      </x:c>
      <x:c r="J273" s="2" t="n">
        <x:f>IF(D273=F273,1,0)</x:f>
        <x:v>0</x:v>
      </x:c>
    </x:row>
    <x:row r="274" ht="23" customHeight="1">
      <x:c r="A274" s="8" t="str">
        <x:v>18U</x:v>
      </x:c>
      <x:c r="B274" s="25" t="d">
        <x:v>2026-10-13T12:00:00.000Z</x:v>
      </x:c>
      <x:c r="C274" s="8" t="str">
        <x:v>18U Hobgood Trash Pandas</x:v>
      </x:c>
      <x:c r="D274" s="21" t="n">
        <x:v>1</x:v>
      </x:c>
      <x:c r="E274" s="8" t="str">
        <x:v>17/18U AYBA Trash Pandas</x:v>
      </x:c>
      <x:c r="F274" s="21" t="n">
        <x:v>6</x:v>
      </x:c>
      <x:c r="G274" s="8" t="str">
        <x:v>FINAL</x:v>
      </x:c>
      <x:c r="H274" s="8" t="str">
        <x:f>IF(D274=F274,"",IF(D274&gt;F274,C274,E274))</x:f>
        <x:v>17/18U AYBA Trash Pandas</x:v>
      </x:c>
      <x:c r="I274" s="8" t="str">
        <x:f>IF(D274=F274,"",IF(D274&lt;F274,C274,E274))</x:f>
        <x:v>18U Hobgood Trash Pandas</x:v>
      </x:c>
      <x:c r="J274" s="8" t="n">
        <x:f>IF(D274=F274,1,0)</x:f>
        <x:v>0</x:v>
      </x:c>
    </x:row>
    <x:row r="275" ht="23" customHeight="1">
      <x:c r="A275" s="2" t="str">
        <x:v>14U</x:v>
      </x:c>
      <x:c r="B275" s="26" t="d">
        <x:v>2026-10-14T12:00:00.000Z</x:v>
      </x:c>
      <x:c r="C275" s="2" t="str">
        <x:v>14U Acworth White</x:v>
      </x:c>
      <x:c r="D275" s="23" t="n">
        <x:v>3</x:v>
      </x:c>
      <x:c r="E275" s="2" t="str">
        <x:v>14U WC Seahawks</x:v>
      </x:c>
      <x:c r="F275" s="23" t="n">
        <x:v>7</x:v>
      </x:c>
      <x:c r="G275" s="2" t="str">
        <x:v>FINAL</x:v>
      </x:c>
      <x:c r="H275" s="2" t="str">
        <x:f>IF(D275=F275,"",IF(D275&gt;F275,C275,E275))</x:f>
        <x:v>14U WC Seahawks</x:v>
      </x:c>
      <x:c r="I275" s="2" t="str">
        <x:f>IF(D275=F275,"",IF(D275&lt;F275,C275,E275))</x:f>
        <x:v>14U Acworth White</x:v>
      </x:c>
      <x:c r="J275" s="2" t="n">
        <x:f>IF(D275=F275,1,0)</x:f>
        <x:v>0</x:v>
      </x:c>
    </x:row>
    <x:row r="276" ht="23" customHeight="1">
      <x:c r="A276" s="8" t="str">
        <x:v>14U</x:v>
      </x:c>
      <x:c r="B276" s="25" t="d">
        <x:v>2026-10-14T12:00:00.000Z</x:v>
      </x:c>
      <x:c r="C276" s="8" t="str">
        <x:v>14U - Eastside Party Animals</x:v>
      </x:c>
      <x:c r="D276" s="21" t="n">
        <x:v>0</x:v>
      </x:c>
      <x:c r="E276" s="8" t="str">
        <x:v>14U WC Bills</x:v>
      </x:c>
      <x:c r="F276" s="21" t="n">
        <x:v>19</x:v>
      </x:c>
      <x:c r="G276" s="8" t="str">
        <x:v>FINAL</x:v>
      </x:c>
      <x:c r="H276" s="8" t="str">
        <x:f>IF(D276=F276,"",IF(D276&gt;F276,C276,E276))</x:f>
        <x:v>14U WC Bills</x:v>
      </x:c>
      <x:c r="I276" s="8" t="str">
        <x:f>IF(D276=F276,"",IF(D276&lt;F276,C276,E276))</x:f>
        <x:v>14U - Eastside Party Animals</x:v>
      </x:c>
      <x:c r="J276" s="8" t="n">
        <x:f>IF(D276=F276,1,0)</x:f>
        <x:v>0</x:v>
      </x:c>
    </x:row>
    <x:row r="277" ht="23" customHeight="1">
      <x:c r="A277" s="2" t="str">
        <x:v>14U</x:v>
      </x:c>
      <x:c r="B277" s="26" t="d">
        <x:v>2026-10-14T12:00:00.000Z</x:v>
      </x:c>
      <x:c r="C277" s="2" t="str">
        <x:v>14u - Eastside Wooly Mammoths</x:v>
      </x:c>
      <x:c r="D277" s="23" t="n">
        <x:v>12</x:v>
      </x:c>
      <x:c r="E277" s="2" t="str">
        <x:v>14U WC Chargers</x:v>
      </x:c>
      <x:c r="F277" s="23" t="n">
        <x:v>5</x:v>
      </x:c>
      <x:c r="G277" s="2" t="str">
        <x:v>FINAL</x:v>
      </x:c>
      <x:c r="H277" s="2" t="str">
        <x:f>IF(D277=F277,"",IF(D277&gt;F277,C277,E277))</x:f>
        <x:v>14u - Eastside Wooly Mammoths</x:v>
      </x:c>
      <x:c r="I277" s="2" t="str">
        <x:f>IF(D277=F277,"",IF(D277&lt;F277,C277,E277))</x:f>
        <x:v>14U WC Chargers</x:v>
      </x:c>
      <x:c r="J277" s="2" t="n">
        <x:f>IF(D277=F277,1,0)</x:f>
        <x:v>0</x:v>
      </x:c>
    </x:row>
    <x:row r="278" ht="23" customHeight="1">
      <x:c r="A278" s="8" t="str">
        <x:v>16U</x:v>
      </x:c>
      <x:c r="B278" s="25" t="d">
        <x:v>2026-10-14T12:00:00.000Z</x:v>
      </x:c>
      <x:c r="C278" s="8" t="str">
        <x:v>16u - Smyrna Lively</x:v>
      </x:c>
      <x:c r="D278" s="21" t="n">
        <x:v>12</x:v>
      </x:c>
      <x:c r="E278" s="8" t="str">
        <x:v>16U WC Chiefs</x:v>
      </x:c>
      <x:c r="F278" s="21" t="n">
        <x:v>2</x:v>
      </x:c>
      <x:c r="G278" s="8" t="str">
        <x:v>FINAL</x:v>
      </x:c>
      <x:c r="H278" s="8" t="str">
        <x:f>IF(D278=F278,"",IF(D278&gt;F278,C278,E278))</x:f>
        <x:v>16u - Smyrna Lively</x:v>
      </x:c>
      <x:c r="I278" s="8" t="str">
        <x:f>IF(D278=F278,"",IF(D278&lt;F278,C278,E278))</x:f>
        <x:v>16U WC Chiefs</x:v>
      </x:c>
      <x:c r="J278" s="8" t="n">
        <x:f>IF(D278=F278,1,0)</x:f>
        <x:v>0</x:v>
      </x:c>
    </x:row>
    <x:row r="279" ht="23" customHeight="1">
      <x:c r="A279" s="2" t="str">
        <x:v>16U</x:v>
      </x:c>
      <x:c r="B279" s="26" t="d">
        <x:v>2026-10-14T12:00:00.000Z</x:v>
      </x:c>
      <x:c r="C279" s="2" t="str">
        <x:v>16U WC Broncos</x:v>
      </x:c>
      <x:c r="D279" s="23" t="n">
        <x:v>4</x:v>
      </x:c>
      <x:c r="E279" s="2" t="str">
        <x:v>16U WC Falcons</x:v>
      </x:c>
      <x:c r="F279" s="23" t="n">
        <x:v>9</x:v>
      </x:c>
      <x:c r="G279" s="2" t="str">
        <x:v>FINAL</x:v>
      </x:c>
      <x:c r="H279" s="2" t="str">
        <x:f>IF(D279=F279,"",IF(D279&gt;F279,C279,E279))</x:f>
        <x:v>16U WC Falcons</x:v>
      </x:c>
      <x:c r="I279" s="2" t="str">
        <x:f>IF(D279=F279,"",IF(D279&lt;F279,C279,E279))</x:f>
        <x:v>16U WC Broncos</x:v>
      </x:c>
      <x:c r="J279" s="2" t="n">
        <x:f>IF(D279=F279,1,0)</x:f>
        <x:v>0</x:v>
      </x:c>
    </x:row>
    <x:row r="280" ht="23" customHeight="1">
      <x:c r="A280" s="8" t="str">
        <x:v>16U</x:v>
      </x:c>
      <x:c r="B280" s="25" t="d">
        <x:v>2026-10-14T12:00:00.000Z</x:v>
      </x:c>
      <x:c r="C280" s="8" t="str">
        <x:v>16U Hobgood Trash Pandas</x:v>
      </x:c>
      <x:c r="D280" s="21" t="n">
        <x:v>10</x:v>
      </x:c>
      <x:c r="E280" s="8" t="str">
        <x:v>16U WC Chargers</x:v>
      </x:c>
      <x:c r="F280" s="21" t="n">
        <x:v>2</x:v>
      </x:c>
      <x:c r="G280" s="8" t="str">
        <x:v>FINAL</x:v>
      </x:c>
      <x:c r="H280" s="8" t="str">
        <x:f>IF(D280=F280,"",IF(D280&gt;F280,C280,E280))</x:f>
        <x:v>16U Hobgood Trash Pandas</x:v>
      </x:c>
      <x:c r="I280" s="8" t="str">
        <x:f>IF(D280=F280,"",IF(D280&lt;F280,C280,E280))</x:f>
        <x:v>16U WC Chargers</x:v>
      </x:c>
      <x:c r="J280" s="8" t="n">
        <x:f>IF(D280=F280,1,0)</x:f>
        <x:v>0</x:v>
      </x:c>
    </x:row>
    <x:row r="281" ht="23" customHeight="1">
      <x:c r="A281" s="2" t="str">
        <x:v>14U</x:v>
      </x:c>
      <x:c r="B281" s="26" t="d">
        <x:v>2026-10-14T12:00:00.000Z</x:v>
      </x:c>
      <x:c r="C281" s="2" t="str">
        <x:v>14U Roswell Trash Pandas</x:v>
      </x:c>
      <x:c r="D281" s="23" t="n">
        <x:v>7</x:v>
      </x:c>
      <x:c r="E281" s="2" t="str">
        <x:v>14u - Smyrna Morris</x:v>
      </x:c>
      <x:c r="F281" s="23" t="n">
        <x:v>7</x:v>
      </x:c>
      <x:c r="G281" s="2" t="str">
        <x:v>FINAL</x:v>
      </x:c>
      <x:c r="H281" s="2" t="str">
        <x:f>IF(D281=F281,"",IF(D281&gt;F281,C281,E281))</x:f>
      </x:c>
      <x:c r="I281" s="2" t="str">
        <x:f>IF(D281=F281,"",IF(D281&lt;F281,C281,E281))</x:f>
      </x:c>
      <x:c r="J281" s="2" t="n">
        <x:f>IF(D281=F281,1,0)</x:f>
        <x:v>1</x:v>
      </x:c>
    </x:row>
    <x:row r="282" ht="23" customHeight="1">
      <x:c r="A282" s="8" t="str">
        <x:v>14U</x:v>
      </x:c>
      <x:c r="B282" s="25" t="d">
        <x:v>2026-10-14T12:00:00.000Z</x:v>
      </x:c>
      <x:c r="C282" s="8" t="str">
        <x:v>14U - EM Royals</x:v>
      </x:c>
      <x:c r="D282" s="21" t="n">
        <x:v>13</x:v>
      </x:c>
      <x:c r="E282" s="8" t="str">
        <x:v>14u - Smyrna Dunbeck</x:v>
      </x:c>
      <x:c r="F282" s="21" t="n">
        <x:v>6</x:v>
      </x:c>
      <x:c r="G282" s="8" t="str">
        <x:v>FINAL</x:v>
      </x:c>
      <x:c r="H282" s="8" t="str">
        <x:f>IF(D282=F282,"",IF(D282&gt;F282,C282,E282))</x:f>
        <x:v>14U - EM Royals</x:v>
      </x:c>
      <x:c r="I282" s="8" t="str">
        <x:f>IF(D282=F282,"",IF(D282&lt;F282,C282,E282))</x:f>
        <x:v>14u - Smyrna Dunbeck</x:v>
      </x:c>
      <x:c r="J282" s="8" t="n">
        <x:f>IF(D282=F282,1,0)</x:f>
        <x:v>0</x:v>
      </x:c>
    </x:row>
    <x:row r="283" ht="23" customHeight="1">
      <x:c r="A283" s="2" t="str">
        <x:v>14U</x:v>
      </x:c>
      <x:c r="B283" s="26" t="d">
        <x:v>2026-10-14T12:00:00.000Z</x:v>
      </x:c>
      <x:c r="C283" s="2" t="str">
        <x:v>14U Acworth Orange</x:v>
      </x:c>
      <x:c r="D283" s="23" t="n">
        <x:v>2</x:v>
      </x:c>
      <x:c r="E283" s="2" t="str">
        <x:v>14U - Eastside Flamingos</x:v>
      </x:c>
      <x:c r="F283" s="23" t="n">
        <x:v>17</x:v>
      </x:c>
      <x:c r="G283" s="2" t="str">
        <x:v>FINAL</x:v>
      </x:c>
      <x:c r="H283" s="2" t="str">
        <x:f>IF(D283=F283,"",IF(D283&gt;F283,C283,E283))</x:f>
        <x:v>14U - Eastside Flamingos</x:v>
      </x:c>
      <x:c r="I283" s="2" t="str">
        <x:f>IF(D283=F283,"",IF(D283&lt;F283,C283,E283))</x:f>
        <x:v>14U Acworth Orange</x:v>
      </x:c>
      <x:c r="J283" s="2" t="n">
        <x:f>IF(D283=F283,1,0)</x:f>
        <x:v>0</x:v>
      </x:c>
    </x:row>
    <x:row r="284" ht="23" customHeight="1">
      <x:c r="A284" s="8" t="str">
        <x:v>16U</x:v>
      </x:c>
      <x:c r="B284" s="25" t="d">
        <x:v>2026-10-14T12:00:00.000Z</x:v>
      </x:c>
      <x:c r="C284" s="8" t="str">
        <x:v>16U Acworth Navy</x:v>
      </x:c>
      <x:c r="D284" s="21" t="n">
        <x:v>5</x:v>
      </x:c>
      <x:c r="E284" s="8" t="str">
        <x:v>16U- Eastside Woolly Mammoths</x:v>
      </x:c>
      <x:c r="F284" s="21" t="n">
        <x:v>9</x:v>
      </x:c>
      <x:c r="G284" s="8" t="str">
        <x:v>FINAL</x:v>
      </x:c>
      <x:c r="H284" s="8" t="str">
        <x:f>IF(D284=F284,"",IF(D284&gt;F284,C284,E284))</x:f>
        <x:v>16U- Eastside Woolly Mammoths</x:v>
      </x:c>
      <x:c r="I284" s="8" t="str">
        <x:f>IF(D284=F284,"",IF(D284&lt;F284,C284,E284))</x:f>
        <x:v>16U Acworth Navy</x:v>
      </x:c>
      <x:c r="J284" s="8" t="n">
        <x:f>IF(D284=F284,1,0)</x:f>
        <x:v>0</x:v>
      </x:c>
    </x:row>
    <x:row r="285" ht="23" customHeight="1">
      <x:c r="A285" s="2" t="str">
        <x:v>14U</x:v>
      </x:c>
      <x:c r="B285" s="26" t="d">
        <x:v>2026-10-14T12:00:00.000Z</x:v>
      </x:c>
      <x:c r="C285" s="2" t="str">
        <x:v>14U Hopewell Tar Heels</x:v>
      </x:c>
      <x:c r="D285" s="23" t="n">
        <x:v>9</x:v>
      </x:c>
      <x:c r="E285" s="2" t="str">
        <x:v>14U03 - SP Mud Monsters - Latzak</x:v>
      </x:c>
      <x:c r="F285" s="23" t="n">
        <x:v>1</x:v>
      </x:c>
      <x:c r="G285" s="2" t="str">
        <x:v>FINAL</x:v>
      </x:c>
      <x:c r="H285" s="2" t="str">
        <x:f>IF(D285=F285,"",IF(D285&gt;F285,C285,E285))</x:f>
        <x:v>14U Hopewell Tar Heels</x:v>
      </x:c>
      <x:c r="I285" s="2" t="str">
        <x:f>IF(D285=F285,"",IF(D285&lt;F285,C285,E285))</x:f>
        <x:v>14U03 - SP Mud Monsters - Latzak</x:v>
      </x:c>
      <x:c r="J285" s="2" t="n">
        <x:f>IF(D285=F285,1,0)</x:f>
        <x:v>0</x:v>
      </x:c>
    </x:row>
    <x:row r="286" ht="23" customHeight="1">
      <x:c r="A286" s="8" t="str">
        <x:v>14U</x:v>
      </x:c>
      <x:c r="B286" s="25" t="d">
        <x:v>2026-10-14T12:00:00.000Z</x:v>
      </x:c>
      <x:c r="C286" s="8" t="str">
        <x:v>14U - Eastside Pickles</x:v>
      </x:c>
      <x:c r="D286" s="21" t="n">
        <x:v>6</x:v>
      </x:c>
      <x:c r="E286" s="8" t="str">
        <x:v>14U04 - SP Grizzlies</x:v>
      </x:c>
      <x:c r="F286" s="21" t="n">
        <x:v>15</x:v>
      </x:c>
      <x:c r="G286" s="8" t="str">
        <x:v>FINAL</x:v>
      </x:c>
      <x:c r="H286" s="8" t="str">
        <x:f>IF(D286=F286,"",IF(D286&gt;F286,C286,E286))</x:f>
        <x:v>14U04 - SP Grizzlies</x:v>
      </x:c>
      <x:c r="I286" s="8" t="str">
        <x:f>IF(D286=F286,"",IF(D286&lt;F286,C286,E286))</x:f>
        <x:v>14U - Eastside Pickles</x:v>
      </x:c>
      <x:c r="J286" s="8" t="n">
        <x:f>IF(D286=F286,1,0)</x:f>
        <x:v>0</x:v>
      </x:c>
    </x:row>
    <x:row r="287" ht="23" customHeight="1">
      <x:c r="A287" s="2" t="str">
        <x:v>14U</x:v>
      </x:c>
      <x:c r="B287" s="26" t="d">
        <x:v>2026-10-14T12:00:00.000Z</x:v>
      </x:c>
      <x:c r="C287" s="2" t="str">
        <x:v>14U01 - SP Thunderbolts - Thomas</x:v>
      </x:c>
      <x:c r="D287" s="23" t="n">
        <x:v>17</x:v>
      </x:c>
      <x:c r="E287" s="2" t="str">
        <x:v>14U07 - SP Jackals - Malloy</x:v>
      </x:c>
      <x:c r="F287" s="23" t="n">
        <x:v>11</x:v>
      </x:c>
      <x:c r="G287" s="2" t="str">
        <x:v>FINAL</x:v>
      </x:c>
      <x:c r="H287" s="2" t="str">
        <x:f>IF(D287=F287,"",IF(D287&gt;F287,C287,E287))</x:f>
        <x:v>14U01 - SP Thunderbolts - Thomas</x:v>
      </x:c>
      <x:c r="I287" s="2" t="str">
        <x:f>IF(D287=F287,"",IF(D287&lt;F287,C287,E287))</x:f>
        <x:v>14U07 - SP Jackals - Malloy</x:v>
      </x:c>
      <x:c r="J287" s="2" t="n">
        <x:f>IF(D287=F287,1,0)</x:f>
        <x:v>0</x:v>
      </x:c>
    </x:row>
    <x:row r="288" ht="23" customHeight="1">
      <x:c r="A288" s="8" t="str">
        <x:v>18U</x:v>
      </x:c>
      <x:c r="B288" s="25" t="d">
        <x:v>2026-10-14T12:00:00.000Z</x:v>
      </x:c>
      <x:c r="C288" s="8" t="str">
        <x:v>18U Biscuits</x:v>
      </x:c>
      <x:c r="D288" s="21" t="n">
        <x:v>5</x:v>
      </x:c>
      <x:c r="E288" s="8" t="str">
        <x:v>18U01 - SP Slammers</x:v>
      </x:c>
      <x:c r="F288" s="21" t="n">
        <x:v>16</x:v>
      </x:c>
      <x:c r="G288" s="8" t="str">
        <x:v>FINAL</x:v>
      </x:c>
      <x:c r="H288" s="8" t="str">
        <x:f>IF(D288=F288,"",IF(D288&gt;F288,C288,E288))</x:f>
        <x:v>18U01 - SP Slammers</x:v>
      </x:c>
      <x:c r="I288" s="8" t="str">
        <x:f>IF(D288=F288,"",IF(D288&lt;F288,C288,E288))</x:f>
        <x:v>18U Biscuits</x:v>
      </x:c>
      <x:c r="J288" s="8" t="n">
        <x:f>IF(D288=F288,1,0)</x:f>
        <x:v>0</x:v>
      </x:c>
    </x:row>
    <x:row r="289" ht="23" customHeight="1">
      <x:c r="A289" s="2" t="str">
        <x:v>16U</x:v>
      </x:c>
      <x:c r="B289" s="26" t="d">
        <x:v>2026-10-14T12:00:00.000Z</x:v>
      </x:c>
      <x:c r="C289" s="2" t="str">
        <x:v>16U Hobgood Frozen Iguanas</x:v>
      </x:c>
      <x:c r="D289" s="23" t="n">
        <x:v>11</x:v>
      </x:c>
      <x:c r="E289" s="2" t="str">
        <x:v>16U03 - SP Jackals - Frazier</x:v>
      </x:c>
      <x:c r="F289" s="23" t="n">
        <x:v>3</x:v>
      </x:c>
      <x:c r="G289" s="2" t="str">
        <x:v>FINAL</x:v>
      </x:c>
      <x:c r="H289" s="2" t="str">
        <x:f>IF(D289=F289,"",IF(D289&gt;F289,C289,E289))</x:f>
        <x:v>16U Hobgood Frozen Iguanas</x:v>
      </x:c>
      <x:c r="I289" s="2" t="str">
        <x:f>IF(D289=F289,"",IF(D289&lt;F289,C289,E289))</x:f>
        <x:v>16U03 - SP Jackals - Frazier</x:v>
      </x:c>
      <x:c r="J289" s="2" t="n">
        <x:f>IF(D289=F289,1,0)</x:f>
        <x:v>0</x:v>
      </x:c>
    </x:row>
    <x:row r="290" ht="23" customHeight="1">
      <x:c r="A290" s="8" t="str">
        <x:v>16U</x:v>
      </x:c>
      <x:c r="B290" s="25" t="d">
        <x:v>2026-10-14T12:00:00.000Z</x:v>
      </x:c>
      <x:c r="C290" s="8" t="str">
        <x:v>16U Roswell Cannon Ballers</x:v>
      </x:c>
      <x:c r="D290" s="21" t="n">
        <x:v>5</x:v>
      </x:c>
      <x:c r="E290" s="8" t="str">
        <x:v>16U04 - SP Bird Dawgs - Bonfini</x:v>
      </x:c>
      <x:c r="F290" s="21" t="n">
        <x:v>5</x:v>
      </x:c>
      <x:c r="G290" s="8" t="str">
        <x:v>FINAL</x:v>
      </x:c>
      <x:c r="H290" s="8" t="str">
        <x:f>IF(D290=F290,"",IF(D290&gt;F290,C290,E290))</x:f>
      </x:c>
      <x:c r="I290" s="8" t="str">
        <x:f>IF(D290=F290,"",IF(D290&lt;F290,C290,E290))</x:f>
      </x:c>
      <x:c r="J290" s="8" t="n">
        <x:f>IF(D290=F290,1,0)</x:f>
        <x:v>1</x:v>
      </x:c>
    </x:row>
    <x:row r="291" ht="23" customHeight="1">
      <x:c r="A291" s="2" t="str">
        <x:v>14U</x:v>
      </x:c>
      <x:c r="B291" s="26" t="d">
        <x:v>2026-10-14T12:00:00.000Z</x:v>
      </x:c>
      <x:c r="C291" s="2" t="str">
        <x:v>14U Hobgood Aces</x:v>
      </x:c>
      <x:c r="D291" s="23" t="n">
        <x:v>10</x:v>
      </x:c>
      <x:c r="E291" s="2" t="str">
        <x:v>14U Roswell Cannon Ballers</x:v>
      </x:c>
      <x:c r="F291" s="23" t="n">
        <x:v>2</x:v>
      </x:c>
      <x:c r="G291" s="2" t="str">
        <x:v>FINAL</x:v>
      </x:c>
      <x:c r="H291" s="2" t="str">
        <x:f>IF(D291=F291,"",IF(D291&gt;F291,C291,E291))</x:f>
        <x:v>14U Hobgood Aces</x:v>
      </x:c>
      <x:c r="I291" s="2" t="str">
        <x:f>IF(D291=F291,"",IF(D291&lt;F291,C291,E291))</x:f>
        <x:v>14U Roswell Cannon Ballers</x:v>
      </x:c>
      <x:c r="J291" s="2" t="n">
        <x:f>IF(D291=F291,1,0)</x:f>
        <x:v>0</x:v>
      </x:c>
    </x:row>
    <x:row r="292" ht="23" customHeight="1">
      <x:c r="A292" s="8" t="str">
        <x:v>14U</x:v>
      </x:c>
      <x:c r="B292" s="25" t="d">
        <x:v>2026-09-17T12:00:00.000Z</x:v>
      </x:c>
      <x:c r="C292" s="8" t="str">
        <x:v>14U04 - SP Grizzlies</x:v>
      </x:c>
      <x:c r="D292" s="21" t="n">
        <x:v>12</x:v>
      </x:c>
      <x:c r="E292" s="8" t="str">
        <x:v>14U Acworth Navy</x:v>
      </x:c>
      <x:c r="F292" s="21" t="n">
        <x:v>6</x:v>
      </x:c>
      <x:c r="G292" s="8" t="str">
        <x:v>FINAL</x:v>
      </x:c>
      <x:c r="H292" s="8" t="str">
        <x:f>IF(D292=F292,"",IF(D292&gt;F292,C292,E292))</x:f>
        <x:v>14U04 - SP Grizzlies</x:v>
      </x:c>
      <x:c r="I292" s="8" t="str">
        <x:f>IF(D292=F292,"",IF(D292&lt;F292,C292,E292))</x:f>
        <x:v>14U Acworth Navy</x:v>
      </x:c>
      <x:c r="J292" s="8" t="n">
        <x:f>IF(D292=F292,1,0)</x:f>
        <x:v>0</x:v>
      </x:c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</x:row>
  </x:sheetData>
  <x:pageMargins left="0.7" right="0.7" top="0.75" bottom="0.75" header="0.3" footer="0.3"/>
  <x:tableParts count="1">
    <x:tablePart xmlns:r="http://schemas.openxmlformats.org/officeDocument/2006/relationships" r:id="Rc52392fdb6e84729"/>
  </x:tableParts>
</x:worksheet>
</file>